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SheetTabs="0" xWindow="480" yWindow="72" windowWidth="22116" windowHeight="10080" firstSheet="1" activeTab="1"/>
  </bookViews>
  <sheets>
    <sheet name="Feuil1" sheetId="1" state="hidden" r:id="rId1"/>
    <sheet name="devis" sheetId="2" r:id="rId2"/>
    <sheet name="Feuil3" sheetId="3" state="hidden" r:id="rId3"/>
  </sheets>
  <definedNames>
    <definedName name="_xlnm.Print_Area" localSheetId="1">devis!$A$1:$Q$51</definedName>
  </definedNames>
  <calcPr calcId="144525"/>
</workbook>
</file>

<file path=xl/calcChain.xml><?xml version="1.0" encoding="utf-8"?>
<calcChain xmlns="http://schemas.openxmlformats.org/spreadsheetml/2006/main">
  <c r="E18" i="2" l="1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17" i="2"/>
  <c r="F41" i="1" l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26" i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6" i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5" i="1"/>
  <c r="F4" i="1"/>
  <c r="G14" i="2" l="1"/>
  <c r="F13" i="2"/>
  <c r="H23" i="2" l="1"/>
  <c r="H24" i="2"/>
  <c r="H25" i="2"/>
  <c r="H26" i="2"/>
  <c r="H27" i="2"/>
  <c r="H28" i="2"/>
  <c r="H29" i="2"/>
  <c r="H30" i="2"/>
  <c r="H31" i="2"/>
  <c r="H32" i="2"/>
  <c r="H33" i="2"/>
  <c r="H34" i="2"/>
  <c r="G23" i="2"/>
  <c r="G24" i="2"/>
  <c r="G25" i="2"/>
  <c r="G26" i="2"/>
  <c r="G27" i="2"/>
  <c r="G28" i="2"/>
  <c r="G29" i="2"/>
  <c r="G30" i="2"/>
  <c r="G31" i="2"/>
  <c r="G32" i="2"/>
  <c r="G33" i="2"/>
  <c r="G34" i="2"/>
  <c r="H18" i="2" l="1"/>
  <c r="H19" i="2"/>
  <c r="H20" i="2"/>
  <c r="H21" i="2"/>
  <c r="H22" i="2"/>
  <c r="H17" i="2"/>
  <c r="G18" i="2"/>
  <c r="G19" i="2"/>
  <c r="G20" i="2"/>
  <c r="G21" i="2"/>
  <c r="G22" i="2"/>
  <c r="G17" i="2"/>
  <c r="G35" i="2" l="1"/>
  <c r="G36" i="2" s="1"/>
  <c r="G37" i="2" s="1"/>
  <c r="H35" i="2"/>
  <c r="H36" i="2" l="1"/>
  <c r="H37" i="2" s="1"/>
</calcChain>
</file>

<file path=xl/sharedStrings.xml><?xml version="1.0" encoding="utf-8"?>
<sst xmlns="http://schemas.openxmlformats.org/spreadsheetml/2006/main" count="278" uniqueCount="104">
  <si>
    <t>taille arbres</t>
  </si>
  <si>
    <t>1 à 5m</t>
  </si>
  <si>
    <t>minimum</t>
  </si>
  <si>
    <t>maximum</t>
  </si>
  <si>
    <t>5 à 10m</t>
  </si>
  <si>
    <t>10 à 15m</t>
  </si>
  <si>
    <t>15 à 20m</t>
  </si>
  <si>
    <t>élagage sévère</t>
  </si>
  <si>
    <t>taille haie</t>
  </si>
  <si>
    <t>1m</t>
  </si>
  <si>
    <t>moins de 1m</t>
  </si>
  <si>
    <t>1 à 3m</t>
  </si>
  <si>
    <t>3 à 4m</t>
  </si>
  <si>
    <t>abattage arbres</t>
  </si>
  <si>
    <t>démontage arbres</t>
  </si>
  <si>
    <t>enlèvement souche</t>
  </si>
  <si>
    <t>moins 30cm diamètre</t>
  </si>
  <si>
    <t>30  à 60cm</t>
  </si>
  <si>
    <t>60 à 90cm</t>
  </si>
  <si>
    <t>plus de 90cm</t>
  </si>
  <si>
    <t>broyage branchage</t>
  </si>
  <si>
    <t>mètre cube</t>
  </si>
  <si>
    <t>évacuation dechet vert</t>
  </si>
  <si>
    <t>herbe, branche..</t>
  </si>
  <si>
    <t>grosse branche, souche..</t>
  </si>
  <si>
    <t>tonte pelouse</t>
  </si>
  <si>
    <t>le mètre carré</t>
  </si>
  <si>
    <t>térrassement</t>
  </si>
  <si>
    <t>chemin d accès</t>
  </si>
  <si>
    <t>piscine, terrasse…</t>
  </si>
  <si>
    <t>chauffeur</t>
  </si>
  <si>
    <t xml:space="preserve">frais divers pouvant êtres </t>
  </si>
  <si>
    <t>appliqué</t>
  </si>
  <si>
    <t>transport engin</t>
  </si>
  <si>
    <t>essence machine</t>
  </si>
  <si>
    <t>huile</t>
  </si>
  <si>
    <t>usure chaine lame…</t>
  </si>
  <si>
    <t>frais kilometrique</t>
  </si>
  <si>
    <t>….</t>
  </si>
  <si>
    <t>vente de marchandise</t>
  </si>
  <si>
    <t xml:space="preserve">grume qualité chauffage en toute longueur </t>
  </si>
  <si>
    <t>billon chauffage en 4m</t>
  </si>
  <si>
    <t>billon chauffage en 2m</t>
  </si>
  <si>
    <t>bois de chauffage</t>
  </si>
  <si>
    <t>50cm</t>
  </si>
  <si>
    <t>33cm</t>
  </si>
  <si>
    <t>25cm</t>
  </si>
  <si>
    <t>bois allumage</t>
  </si>
  <si>
    <t>buche scandinave</t>
  </si>
  <si>
    <t>code ref</t>
  </si>
  <si>
    <t>filet</t>
  </si>
  <si>
    <t>non défini</t>
  </si>
  <si>
    <t>Matricule : B302251</t>
  </si>
  <si>
    <t>Prestataire :</t>
  </si>
  <si>
    <t>Arbre sans frontières</t>
  </si>
  <si>
    <t>Adresse :</t>
  </si>
  <si>
    <t>177 rue du Luxembourg</t>
  </si>
  <si>
    <r>
      <rPr>
        <b/>
        <sz val="11"/>
        <color theme="1"/>
        <rFont val="Calibri"/>
        <family val="2"/>
        <scheme val="minor"/>
      </rPr>
      <t>Adresse :</t>
    </r>
    <r>
      <rPr>
        <sz val="11"/>
        <color theme="1"/>
        <rFont val="Calibri"/>
        <family val="2"/>
        <scheme val="minor"/>
      </rPr>
      <t xml:space="preserve"> </t>
    </r>
  </si>
  <si>
    <t>Bertrange L-8077</t>
  </si>
  <si>
    <t>Email :</t>
  </si>
  <si>
    <t>asfmoselle@gmail.com</t>
  </si>
  <si>
    <t>Date du devis :</t>
  </si>
  <si>
    <t>Téléphone :</t>
  </si>
  <si>
    <t>07 86 60 81 27</t>
  </si>
  <si>
    <t>Numéro de devis :</t>
  </si>
  <si>
    <t>Quantité</t>
  </si>
  <si>
    <t>Total HT :</t>
  </si>
  <si>
    <t>TVA 20%</t>
  </si>
  <si>
    <t>Total TTC :</t>
  </si>
  <si>
    <t>Coordonné banquaire</t>
  </si>
  <si>
    <t>IBAN: DE74 2022 0800 0058 1198 80</t>
  </si>
  <si>
    <t>BIC: SXPYDEHHXX</t>
  </si>
  <si>
    <t>Banque: BANKING CIRCLE S.A - GERMAN BRANCH</t>
  </si>
  <si>
    <t>élagage éclaircissement</t>
  </si>
  <si>
    <t>Prix mini (€)</t>
  </si>
  <si>
    <t>Prix maxi (€)</t>
  </si>
  <si>
    <t>Total mini (€)</t>
  </si>
  <si>
    <t>Total maxi (€)</t>
  </si>
  <si>
    <t>grume chauffage BTL</t>
  </si>
  <si>
    <t>chemin d accès au m2</t>
  </si>
  <si>
    <t>piscine, terrasse…au m3</t>
  </si>
  <si>
    <t>chauffeur tarif de l heure</t>
  </si>
  <si>
    <t>herbe, branche..au m3</t>
  </si>
  <si>
    <t>grosse branche, souche..au m3</t>
  </si>
  <si>
    <t>taille haie hauteur</t>
  </si>
  <si>
    <t>3 à 4m / part ml</t>
  </si>
  <si>
    <t>1 à 3m / part ml</t>
  </si>
  <si>
    <t>moins de 1m / part ml</t>
  </si>
  <si>
    <t xml:space="preserve">             DEVIS – PRESTATION DE SERVICES</t>
  </si>
  <si>
    <t>Activer la modification fichier en haut de l'écran</t>
  </si>
  <si>
    <t>Signature du client précèdé mention lu et approuvé</t>
  </si>
  <si>
    <t>zone colorée à remplir</t>
  </si>
  <si>
    <t>frais divers pouvant êtres appliqué</t>
  </si>
  <si>
    <t>Code ref</t>
  </si>
  <si>
    <t>Condition:</t>
  </si>
  <si>
    <t>Mr Barthelemy kévin</t>
  </si>
  <si>
    <t>NOM Prénom :</t>
  </si>
  <si>
    <t>CP- Ville :</t>
  </si>
  <si>
    <t>20 à 30m</t>
  </si>
  <si>
    <t>Hauteur</t>
  </si>
  <si>
    <t>herbe, branche..m3</t>
  </si>
  <si>
    <t>grosse branche, souche..m3</t>
  </si>
  <si>
    <t>devis a titre indicatif ce n est pas une facture le montant peux varié.</t>
  </si>
  <si>
    <t>acompte de 50% du montant avant travaux, devis valable 1 mois.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</si>
</sst>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#&quot; &quot;##&quot; &quot;##&quot; &quot;##&quot; &quot;##"/>
    <numFmt numFmtId="165" formatCode="#,##0.00\ &quot;€&quot;"/>
    <numFmt numFmtId="166" formatCode="[$-F800]dddd\,\ mmmm\ dd\,\ yyyy"/>
    <numFmt numFmtId="167" formatCode="mmdd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</font>
    <font>
      <b/>
      <sz val="12"/>
      <name val="Calibri"/>
      <family val="2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4" xfId="0" applyBorder="1"/>
    <xf numFmtId="0" fontId="0" fillId="0" borderId="0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/>
    <xf numFmtId="0" fontId="0" fillId="3" borderId="1" xfId="0" applyFont="1" applyFill="1" applyBorder="1"/>
    <xf numFmtId="0" fontId="3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 vertical="top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/>
    <xf numFmtId="0" fontId="5" fillId="4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0" fillId="3" borderId="0" xfId="0" applyFill="1" applyBorder="1" applyAlignment="1" applyProtection="1">
      <alignment horizontal="center"/>
      <protection locked="0"/>
    </xf>
    <xf numFmtId="165" fontId="1" fillId="0" borderId="1" xfId="0" applyNumberFormat="1" applyFont="1" applyBorder="1"/>
    <xf numFmtId="165" fontId="1" fillId="0" borderId="0" xfId="0" applyNumberFormat="1" applyFont="1"/>
    <xf numFmtId="0" fontId="1" fillId="3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3" xfId="0" applyBorder="1"/>
    <xf numFmtId="167" fontId="0" fillId="0" borderId="6" xfId="0" applyNumberFormat="1" applyBorder="1"/>
    <xf numFmtId="0" fontId="1" fillId="0" borderId="1" xfId="0" applyFont="1" applyBorder="1" applyAlignment="1">
      <alignment horizontal="left" vertical="top"/>
    </xf>
    <xf numFmtId="0" fontId="12" fillId="0" borderId="0" xfId="1" applyFont="1"/>
    <xf numFmtId="0" fontId="1" fillId="4" borderId="1" xfId="0" applyFont="1" applyFill="1" applyBorder="1" applyAlignment="1" applyProtection="1">
      <alignment horizontal="center"/>
      <protection locked="0"/>
    </xf>
    <xf numFmtId="165" fontId="11" fillId="0" borderId="0" xfId="0" applyNumberFormat="1" applyFont="1" applyBorder="1" applyAlignment="1">
      <alignment horizontal="right"/>
    </xf>
    <xf numFmtId="0" fontId="1" fillId="4" borderId="5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5" fontId="9" fillId="0" borderId="0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0" fillId="4" borderId="1" xfId="0" applyFont="1" applyFill="1" applyBorder="1" applyAlignment="1" applyProtection="1">
      <alignment horizontal="left" vertical="top"/>
      <protection locked="0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164" fontId="0" fillId="4" borderId="3" xfId="0" applyNumberFormat="1" applyFill="1" applyBorder="1" applyAlignment="1" applyProtection="1">
      <alignment horizontal="center"/>
      <protection locked="0"/>
    </xf>
    <xf numFmtId="166" fontId="1" fillId="3" borderId="2" xfId="0" applyNumberFormat="1" applyFont="1" applyFill="1" applyBorder="1" applyAlignment="1" applyProtection="1">
      <alignment horizontal="center"/>
    </xf>
    <xf numFmtId="166" fontId="1" fillId="3" borderId="6" xfId="0" applyNumberFormat="1" applyFont="1" applyFill="1" applyBorder="1" applyAlignment="1" applyProtection="1">
      <alignment horizontal="center"/>
    </xf>
    <xf numFmtId="166" fontId="1" fillId="3" borderId="3" xfId="0" applyNumberFormat="1" applyFont="1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6" fillId="4" borderId="1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0" fillId="4" borderId="2" xfId="0" applyFont="1" applyFill="1" applyBorder="1" applyAlignment="1" applyProtection="1">
      <alignment horizontal="left" vertical="top"/>
      <protection locked="0"/>
    </xf>
    <xf numFmtId="0" fontId="0" fillId="4" borderId="6" xfId="0" applyFont="1" applyFill="1" applyBorder="1" applyAlignment="1" applyProtection="1">
      <alignment horizontal="left" vertical="top"/>
      <protection locked="0"/>
    </xf>
    <xf numFmtId="0" fontId="0" fillId="4" borderId="3" xfId="0" applyFont="1" applyFill="1" applyBorder="1" applyAlignment="1" applyProtection="1">
      <alignment horizontal="left" vertical="top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7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106680</xdr:rowOff>
    </xdr:from>
    <xdr:to>
      <xdr:col>2</xdr:col>
      <xdr:colOff>641564</xdr:colOff>
      <xdr:row>5</xdr:row>
      <xdr:rowOff>213360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106680"/>
          <a:ext cx="1319744" cy="1272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sfmosell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opLeftCell="A31" workbookViewId="0">
      <selection activeCell="C65" sqref="C65"/>
    </sheetView>
  </sheetViews>
  <sheetFormatPr baseColWidth="10" defaultRowHeight="14.4" x14ac:dyDescent="0.3"/>
  <cols>
    <col min="1" max="1" width="11.5546875" style="3"/>
    <col min="2" max="2" width="36.21875" customWidth="1"/>
    <col min="3" max="3" width="13.6640625" customWidth="1"/>
  </cols>
  <sheetData>
    <row r="1" spans="1:6" x14ac:dyDescent="0.3">
      <c r="A1" s="10" t="s">
        <v>49</v>
      </c>
      <c r="B1" s="11" t="s">
        <v>0</v>
      </c>
      <c r="C1" s="11" t="s">
        <v>2</v>
      </c>
      <c r="D1" s="11" t="s">
        <v>3</v>
      </c>
    </row>
    <row r="2" spans="1:6" x14ac:dyDescent="0.3">
      <c r="A2" s="4"/>
      <c r="B2" s="5"/>
      <c r="C2" s="5"/>
      <c r="D2" s="5"/>
    </row>
    <row r="3" spans="1:6" x14ac:dyDescent="0.3">
      <c r="A3" s="4">
        <v>1</v>
      </c>
      <c r="B3" s="5" t="s">
        <v>1</v>
      </c>
      <c r="C3" s="5">
        <v>70</v>
      </c>
      <c r="D3" s="5">
        <v>80</v>
      </c>
      <c r="F3">
        <v>1</v>
      </c>
    </row>
    <row r="4" spans="1:6" x14ac:dyDescent="0.3">
      <c r="A4" s="4">
        <v>2</v>
      </c>
      <c r="B4" s="5" t="s">
        <v>4</v>
      </c>
      <c r="C4" s="5">
        <v>80</v>
      </c>
      <c r="D4" s="5">
        <v>90</v>
      </c>
      <c r="F4">
        <f>F3+1</f>
        <v>2</v>
      </c>
    </row>
    <row r="5" spans="1:6" x14ac:dyDescent="0.3">
      <c r="A5" s="4">
        <v>3</v>
      </c>
      <c r="B5" s="5" t="s">
        <v>5</v>
      </c>
      <c r="C5" s="5">
        <v>90</v>
      </c>
      <c r="D5" s="5">
        <v>150</v>
      </c>
      <c r="F5">
        <f t="shared" ref="F5:F53" si="0">F4+1</f>
        <v>3</v>
      </c>
    </row>
    <row r="6" spans="1:6" x14ac:dyDescent="0.3">
      <c r="A6" s="4">
        <v>4</v>
      </c>
      <c r="B6" s="5" t="s">
        <v>6</v>
      </c>
      <c r="C6" s="5">
        <v>150</v>
      </c>
      <c r="D6" s="5">
        <v>250</v>
      </c>
      <c r="F6">
        <f t="shared" si="0"/>
        <v>4</v>
      </c>
    </row>
    <row r="7" spans="1:6" x14ac:dyDescent="0.3">
      <c r="A7" s="4"/>
      <c r="B7" s="5"/>
      <c r="C7" s="5"/>
      <c r="D7" s="5"/>
      <c r="F7">
        <f t="shared" si="0"/>
        <v>5</v>
      </c>
    </row>
    <row r="8" spans="1:6" x14ac:dyDescent="0.3">
      <c r="A8" s="10"/>
      <c r="B8" s="11" t="s">
        <v>7</v>
      </c>
      <c r="C8" s="11" t="s">
        <v>2</v>
      </c>
      <c r="D8" s="11" t="s">
        <v>3</v>
      </c>
      <c r="F8">
        <f t="shared" si="0"/>
        <v>6</v>
      </c>
    </row>
    <row r="9" spans="1:6" x14ac:dyDescent="0.3">
      <c r="A9" s="4"/>
      <c r="B9" s="5"/>
      <c r="C9" s="5"/>
      <c r="D9" s="5"/>
      <c r="F9">
        <f t="shared" si="0"/>
        <v>7</v>
      </c>
    </row>
    <row r="10" spans="1:6" x14ac:dyDescent="0.3">
      <c r="A10" s="4">
        <v>5</v>
      </c>
      <c r="B10" s="5" t="s">
        <v>1</v>
      </c>
      <c r="C10" s="5">
        <v>65</v>
      </c>
      <c r="D10" s="5">
        <v>150</v>
      </c>
      <c r="F10">
        <f t="shared" si="0"/>
        <v>8</v>
      </c>
    </row>
    <row r="11" spans="1:6" x14ac:dyDescent="0.3">
      <c r="A11" s="4">
        <v>6</v>
      </c>
      <c r="B11" s="5" t="s">
        <v>4</v>
      </c>
      <c r="C11" s="5">
        <v>150</v>
      </c>
      <c r="D11" s="5">
        <v>300</v>
      </c>
      <c r="F11">
        <f t="shared" si="0"/>
        <v>9</v>
      </c>
    </row>
    <row r="12" spans="1:6" x14ac:dyDescent="0.3">
      <c r="A12" s="4">
        <v>7</v>
      </c>
      <c r="B12" s="5" t="s">
        <v>5</v>
      </c>
      <c r="C12" s="5">
        <v>300</v>
      </c>
      <c r="D12" s="5">
        <v>500</v>
      </c>
      <c r="F12">
        <f t="shared" si="0"/>
        <v>10</v>
      </c>
    </row>
    <row r="13" spans="1:6" x14ac:dyDescent="0.3">
      <c r="A13" s="4">
        <v>8</v>
      </c>
      <c r="B13" s="5" t="s">
        <v>6</v>
      </c>
      <c r="C13" s="5">
        <v>500</v>
      </c>
      <c r="D13" s="5">
        <v>700</v>
      </c>
      <c r="F13">
        <f t="shared" si="0"/>
        <v>11</v>
      </c>
    </row>
    <row r="14" spans="1:6" x14ac:dyDescent="0.3">
      <c r="A14" s="4"/>
      <c r="B14" s="5"/>
      <c r="C14" s="5"/>
      <c r="D14" s="5"/>
      <c r="F14">
        <f t="shared" si="0"/>
        <v>12</v>
      </c>
    </row>
    <row r="15" spans="1:6" x14ac:dyDescent="0.3">
      <c r="A15" s="10"/>
      <c r="B15" s="11" t="s">
        <v>73</v>
      </c>
      <c r="C15" s="11" t="s">
        <v>2</v>
      </c>
      <c r="D15" s="11" t="s">
        <v>3</v>
      </c>
      <c r="F15">
        <f t="shared" si="0"/>
        <v>13</v>
      </c>
    </row>
    <row r="16" spans="1:6" x14ac:dyDescent="0.3">
      <c r="A16" s="4"/>
      <c r="B16" s="5"/>
      <c r="C16" s="5"/>
      <c r="D16" s="5"/>
      <c r="F16">
        <f t="shared" si="0"/>
        <v>14</v>
      </c>
    </row>
    <row r="17" spans="1:6" x14ac:dyDescent="0.3">
      <c r="A17" s="4">
        <v>9</v>
      </c>
      <c r="B17" s="5" t="s">
        <v>1</v>
      </c>
      <c r="C17" s="5">
        <v>50</v>
      </c>
      <c r="D17" s="5">
        <v>80</v>
      </c>
      <c r="F17">
        <f t="shared" si="0"/>
        <v>15</v>
      </c>
    </row>
    <row r="18" spans="1:6" x14ac:dyDescent="0.3">
      <c r="A18" s="4">
        <v>10</v>
      </c>
      <c r="B18" s="5" t="s">
        <v>4</v>
      </c>
      <c r="C18" s="5">
        <v>80</v>
      </c>
      <c r="D18" s="5">
        <v>150</v>
      </c>
      <c r="F18">
        <f t="shared" si="0"/>
        <v>16</v>
      </c>
    </row>
    <row r="19" spans="1:6" x14ac:dyDescent="0.3">
      <c r="A19" s="4">
        <v>11</v>
      </c>
      <c r="B19" s="5" t="s">
        <v>5</v>
      </c>
      <c r="C19" s="5">
        <v>150</v>
      </c>
      <c r="D19" s="5">
        <v>250</v>
      </c>
      <c r="F19">
        <f t="shared" si="0"/>
        <v>17</v>
      </c>
    </row>
    <row r="20" spans="1:6" x14ac:dyDescent="0.3">
      <c r="A20" s="4">
        <v>12</v>
      </c>
      <c r="B20" s="5" t="s">
        <v>6</v>
      </c>
      <c r="C20" s="5">
        <v>250</v>
      </c>
      <c r="D20" s="5">
        <v>350</v>
      </c>
      <c r="F20">
        <f t="shared" si="0"/>
        <v>18</v>
      </c>
    </row>
    <row r="21" spans="1:6" x14ac:dyDescent="0.3">
      <c r="A21" s="4"/>
      <c r="B21" s="5"/>
      <c r="C21" s="5"/>
      <c r="D21" s="5"/>
      <c r="F21">
        <f t="shared" si="0"/>
        <v>19</v>
      </c>
    </row>
    <row r="22" spans="1:6" x14ac:dyDescent="0.3">
      <c r="A22" s="10"/>
      <c r="B22" s="11" t="s">
        <v>84</v>
      </c>
      <c r="C22" s="11" t="s">
        <v>2</v>
      </c>
      <c r="D22" s="11" t="s">
        <v>3</v>
      </c>
      <c r="F22">
        <f t="shared" si="0"/>
        <v>20</v>
      </c>
    </row>
    <row r="23" spans="1:6" x14ac:dyDescent="0.3">
      <c r="A23" s="4"/>
      <c r="B23" s="5"/>
      <c r="C23" s="5"/>
      <c r="D23" s="5"/>
      <c r="F23">
        <f t="shared" si="0"/>
        <v>21</v>
      </c>
    </row>
    <row r="24" spans="1:6" x14ac:dyDescent="0.3">
      <c r="A24" s="4">
        <v>13</v>
      </c>
      <c r="B24" s="5" t="s">
        <v>87</v>
      </c>
      <c r="C24" s="5">
        <v>15</v>
      </c>
      <c r="D24" s="5">
        <v>20</v>
      </c>
      <c r="F24">
        <f t="shared" si="0"/>
        <v>22</v>
      </c>
    </row>
    <row r="25" spans="1:6" x14ac:dyDescent="0.3">
      <c r="A25" s="4">
        <v>14</v>
      </c>
      <c r="B25" s="5" t="s">
        <v>86</v>
      </c>
      <c r="C25" s="5">
        <v>20</v>
      </c>
      <c r="D25" s="5">
        <v>25</v>
      </c>
      <c r="F25">
        <f t="shared" si="0"/>
        <v>23</v>
      </c>
    </row>
    <row r="26" spans="1:6" x14ac:dyDescent="0.3">
      <c r="A26" s="4">
        <v>15</v>
      </c>
      <c r="B26" s="5" t="s">
        <v>85</v>
      </c>
      <c r="C26" s="5">
        <v>25</v>
      </c>
      <c r="D26" s="5">
        <v>40</v>
      </c>
      <c r="F26">
        <f t="shared" si="0"/>
        <v>24</v>
      </c>
    </row>
    <row r="27" spans="1:6" x14ac:dyDescent="0.3">
      <c r="A27" s="4"/>
      <c r="B27" s="5"/>
      <c r="C27" s="5"/>
      <c r="D27" s="5"/>
      <c r="F27">
        <f t="shared" si="0"/>
        <v>25</v>
      </c>
    </row>
    <row r="28" spans="1:6" x14ac:dyDescent="0.3">
      <c r="A28" s="10"/>
      <c r="B28" s="11" t="s">
        <v>13</v>
      </c>
      <c r="C28" s="11" t="s">
        <v>2</v>
      </c>
      <c r="D28" s="11" t="s">
        <v>3</v>
      </c>
      <c r="F28">
        <f t="shared" si="0"/>
        <v>26</v>
      </c>
    </row>
    <row r="29" spans="1:6" x14ac:dyDescent="0.3">
      <c r="A29" s="4"/>
      <c r="B29" s="5"/>
      <c r="C29" s="5"/>
      <c r="D29" s="5"/>
      <c r="F29">
        <f t="shared" si="0"/>
        <v>27</v>
      </c>
    </row>
    <row r="30" spans="1:6" x14ac:dyDescent="0.3">
      <c r="A30" s="4">
        <v>16</v>
      </c>
      <c r="B30" s="5" t="s">
        <v>1</v>
      </c>
      <c r="C30" s="5">
        <v>100</v>
      </c>
      <c r="D30" s="5">
        <v>250</v>
      </c>
      <c r="F30">
        <f t="shared" si="0"/>
        <v>28</v>
      </c>
    </row>
    <row r="31" spans="1:6" x14ac:dyDescent="0.3">
      <c r="A31" s="4">
        <v>17</v>
      </c>
      <c r="B31" s="5" t="s">
        <v>4</v>
      </c>
      <c r="C31" s="5">
        <v>250</v>
      </c>
      <c r="D31" s="5">
        <v>350</v>
      </c>
      <c r="F31">
        <f t="shared" si="0"/>
        <v>29</v>
      </c>
    </row>
    <row r="32" spans="1:6" x14ac:dyDescent="0.3">
      <c r="A32" s="4">
        <v>18</v>
      </c>
      <c r="B32" s="5" t="s">
        <v>5</v>
      </c>
      <c r="C32" s="5">
        <v>350</v>
      </c>
      <c r="D32" s="5">
        <v>450</v>
      </c>
      <c r="F32">
        <f t="shared" si="0"/>
        <v>30</v>
      </c>
    </row>
    <row r="33" spans="1:6" x14ac:dyDescent="0.3">
      <c r="A33" s="4">
        <v>18</v>
      </c>
      <c r="B33" s="5" t="s">
        <v>6</v>
      </c>
      <c r="C33" s="5">
        <v>500</v>
      </c>
      <c r="D33" s="5">
        <v>700</v>
      </c>
      <c r="F33">
        <f t="shared" si="0"/>
        <v>31</v>
      </c>
    </row>
    <row r="34" spans="1:6" x14ac:dyDescent="0.3">
      <c r="A34" s="4"/>
      <c r="B34" s="5"/>
      <c r="C34" s="5"/>
      <c r="D34" s="5"/>
      <c r="F34">
        <f t="shared" si="0"/>
        <v>32</v>
      </c>
    </row>
    <row r="35" spans="1:6" x14ac:dyDescent="0.3">
      <c r="A35" s="10"/>
      <c r="B35" s="11" t="s">
        <v>14</v>
      </c>
      <c r="C35" s="11" t="s">
        <v>2</v>
      </c>
      <c r="D35" s="11" t="s">
        <v>3</v>
      </c>
      <c r="F35">
        <f t="shared" si="0"/>
        <v>33</v>
      </c>
    </row>
    <row r="36" spans="1:6" x14ac:dyDescent="0.3">
      <c r="A36" s="4"/>
      <c r="B36" s="5"/>
      <c r="C36" s="5"/>
      <c r="D36" s="5"/>
      <c r="F36">
        <f t="shared" si="0"/>
        <v>34</v>
      </c>
    </row>
    <row r="37" spans="1:6" x14ac:dyDescent="0.3">
      <c r="A37" s="4">
        <v>20</v>
      </c>
      <c r="B37" s="5" t="s">
        <v>1</v>
      </c>
      <c r="C37" s="5">
        <v>200</v>
      </c>
      <c r="D37" s="5">
        <v>300</v>
      </c>
      <c r="F37">
        <f t="shared" si="0"/>
        <v>35</v>
      </c>
    </row>
    <row r="38" spans="1:6" x14ac:dyDescent="0.3">
      <c r="A38" s="4">
        <v>21</v>
      </c>
      <c r="B38" s="5" t="s">
        <v>4</v>
      </c>
      <c r="C38" s="5">
        <v>300</v>
      </c>
      <c r="D38" s="5">
        <v>450</v>
      </c>
      <c r="F38">
        <f t="shared" si="0"/>
        <v>36</v>
      </c>
    </row>
    <row r="39" spans="1:6" x14ac:dyDescent="0.3">
      <c r="A39" s="4">
        <v>22</v>
      </c>
      <c r="B39" s="5" t="s">
        <v>5</v>
      </c>
      <c r="C39" s="5">
        <v>450</v>
      </c>
      <c r="D39" s="5">
        <v>650</v>
      </c>
      <c r="F39">
        <f t="shared" si="0"/>
        <v>37</v>
      </c>
    </row>
    <row r="40" spans="1:6" x14ac:dyDescent="0.3">
      <c r="A40" s="4">
        <v>23</v>
      </c>
      <c r="B40" s="5" t="s">
        <v>6</v>
      </c>
      <c r="C40" s="5">
        <v>650</v>
      </c>
      <c r="D40" s="5">
        <v>850</v>
      </c>
      <c r="F40">
        <f t="shared" si="0"/>
        <v>38</v>
      </c>
    </row>
    <row r="41" spans="1:6" x14ac:dyDescent="0.3">
      <c r="A41" s="4">
        <v>24</v>
      </c>
      <c r="B41" s="5" t="s">
        <v>98</v>
      </c>
      <c r="C41" s="5">
        <v>850</v>
      </c>
      <c r="D41" s="5">
        <v>1250</v>
      </c>
      <c r="F41">
        <f t="shared" si="0"/>
        <v>39</v>
      </c>
    </row>
    <row r="42" spans="1:6" x14ac:dyDescent="0.3">
      <c r="A42" s="4"/>
      <c r="B42" s="5"/>
      <c r="C42" s="5"/>
      <c r="D42" s="5"/>
      <c r="F42">
        <f t="shared" si="0"/>
        <v>40</v>
      </c>
    </row>
    <row r="43" spans="1:6" x14ac:dyDescent="0.3">
      <c r="A43" s="10"/>
      <c r="B43" s="11" t="s">
        <v>15</v>
      </c>
      <c r="C43" s="11" t="s">
        <v>2</v>
      </c>
      <c r="D43" s="11" t="s">
        <v>3</v>
      </c>
      <c r="F43">
        <f t="shared" si="0"/>
        <v>41</v>
      </c>
    </row>
    <row r="44" spans="1:6" x14ac:dyDescent="0.3">
      <c r="A44" s="4"/>
      <c r="B44" s="5"/>
      <c r="C44" s="5"/>
      <c r="D44" s="5"/>
      <c r="F44">
        <f t="shared" si="0"/>
        <v>42</v>
      </c>
    </row>
    <row r="45" spans="1:6" x14ac:dyDescent="0.3">
      <c r="A45" s="4">
        <v>25</v>
      </c>
      <c r="B45" s="5" t="s">
        <v>16</v>
      </c>
      <c r="C45" s="5">
        <v>60</v>
      </c>
      <c r="D45" s="5">
        <v>120</v>
      </c>
      <c r="F45">
        <f t="shared" si="0"/>
        <v>43</v>
      </c>
    </row>
    <row r="46" spans="1:6" x14ac:dyDescent="0.3">
      <c r="A46" s="4">
        <v>26</v>
      </c>
      <c r="B46" s="5" t="s">
        <v>17</v>
      </c>
      <c r="C46" s="5">
        <v>120</v>
      </c>
      <c r="D46" s="5">
        <v>280</v>
      </c>
      <c r="F46">
        <f t="shared" si="0"/>
        <v>44</v>
      </c>
    </row>
    <row r="47" spans="1:6" x14ac:dyDescent="0.3">
      <c r="A47" s="4">
        <v>27</v>
      </c>
      <c r="B47" s="5" t="s">
        <v>18</v>
      </c>
      <c r="C47" s="5">
        <v>280</v>
      </c>
      <c r="D47" s="5">
        <v>450</v>
      </c>
      <c r="F47">
        <f t="shared" si="0"/>
        <v>45</v>
      </c>
    </row>
    <row r="48" spans="1:6" x14ac:dyDescent="0.3">
      <c r="A48" s="4">
        <v>28</v>
      </c>
      <c r="B48" s="5" t="s">
        <v>19</v>
      </c>
      <c r="C48" s="5">
        <v>450</v>
      </c>
      <c r="D48" s="5">
        <v>800</v>
      </c>
      <c r="F48">
        <f t="shared" si="0"/>
        <v>46</v>
      </c>
    </row>
    <row r="49" spans="1:6" x14ac:dyDescent="0.3">
      <c r="A49" s="4"/>
      <c r="B49" s="5"/>
      <c r="C49" s="5"/>
      <c r="D49" s="5"/>
      <c r="F49">
        <f t="shared" si="0"/>
        <v>47</v>
      </c>
    </row>
    <row r="50" spans="1:6" x14ac:dyDescent="0.3">
      <c r="A50" s="10"/>
      <c r="B50" s="11" t="s">
        <v>20</v>
      </c>
      <c r="C50" s="11" t="s">
        <v>2</v>
      </c>
      <c r="D50" s="11" t="s">
        <v>3</v>
      </c>
      <c r="F50">
        <f t="shared" si="0"/>
        <v>48</v>
      </c>
    </row>
    <row r="51" spans="1:6" x14ac:dyDescent="0.3">
      <c r="A51" s="4"/>
      <c r="B51" s="5"/>
      <c r="C51" s="5"/>
      <c r="D51" s="5"/>
      <c r="F51">
        <f t="shared" si="0"/>
        <v>49</v>
      </c>
    </row>
    <row r="52" spans="1:6" x14ac:dyDescent="0.3">
      <c r="A52" s="4">
        <v>29</v>
      </c>
      <c r="B52" s="5" t="s">
        <v>21</v>
      </c>
      <c r="C52" s="5">
        <v>6</v>
      </c>
      <c r="D52" s="5">
        <v>10</v>
      </c>
      <c r="F52">
        <f t="shared" si="0"/>
        <v>50</v>
      </c>
    </row>
    <row r="53" spans="1:6" x14ac:dyDescent="0.3">
      <c r="A53" s="4"/>
      <c r="B53" s="5"/>
      <c r="C53" s="5"/>
      <c r="D53" s="5"/>
      <c r="F53">
        <f t="shared" si="0"/>
        <v>51</v>
      </c>
    </row>
    <row r="54" spans="1:6" x14ac:dyDescent="0.3">
      <c r="A54" s="10"/>
      <c r="B54" s="11" t="s">
        <v>22</v>
      </c>
      <c r="C54" s="11" t="s">
        <v>2</v>
      </c>
      <c r="D54" s="11" t="s">
        <v>3</v>
      </c>
    </row>
    <row r="55" spans="1:6" x14ac:dyDescent="0.3">
      <c r="A55" s="4"/>
      <c r="B55" s="5"/>
      <c r="C55" s="5"/>
      <c r="D55" s="5"/>
    </row>
    <row r="56" spans="1:6" x14ac:dyDescent="0.3">
      <c r="A56" s="4">
        <v>30</v>
      </c>
      <c r="B56" s="5" t="s">
        <v>82</v>
      </c>
      <c r="C56" s="5">
        <v>40</v>
      </c>
      <c r="D56" s="5">
        <v>60</v>
      </c>
    </row>
    <row r="57" spans="1:6" x14ac:dyDescent="0.3">
      <c r="A57" s="4">
        <v>31</v>
      </c>
      <c r="B57" s="5" t="s">
        <v>83</v>
      </c>
      <c r="C57" s="5">
        <v>50</v>
      </c>
      <c r="D57" s="5">
        <v>80</v>
      </c>
    </row>
    <row r="58" spans="1:6" x14ac:dyDescent="0.3">
      <c r="A58" s="4"/>
      <c r="B58" s="5"/>
      <c r="C58" s="5"/>
      <c r="D58" s="5"/>
    </row>
    <row r="59" spans="1:6" x14ac:dyDescent="0.3">
      <c r="A59" s="10"/>
      <c r="B59" s="11" t="s">
        <v>25</v>
      </c>
      <c r="C59" s="11" t="s">
        <v>2</v>
      </c>
      <c r="D59" s="11" t="s">
        <v>3</v>
      </c>
    </row>
    <row r="60" spans="1:6" x14ac:dyDescent="0.3">
      <c r="A60" s="4"/>
      <c r="B60" s="5"/>
      <c r="C60" s="5"/>
      <c r="D60" s="5"/>
    </row>
    <row r="61" spans="1:6" x14ac:dyDescent="0.3">
      <c r="A61" s="4">
        <v>32</v>
      </c>
      <c r="B61" s="5" t="s">
        <v>26</v>
      </c>
      <c r="C61" s="5">
        <v>0.5</v>
      </c>
      <c r="D61" s="5">
        <v>1</v>
      </c>
    </row>
    <row r="62" spans="1:6" x14ac:dyDescent="0.3">
      <c r="A62" s="4"/>
      <c r="B62" s="5"/>
      <c r="C62" s="5"/>
      <c r="D62" s="5"/>
    </row>
    <row r="63" spans="1:6" x14ac:dyDescent="0.3">
      <c r="A63" s="10"/>
      <c r="B63" s="11" t="s">
        <v>27</v>
      </c>
      <c r="C63" s="11" t="s">
        <v>2</v>
      </c>
      <c r="D63" s="11" t="s">
        <v>3</v>
      </c>
    </row>
    <row r="64" spans="1:6" x14ac:dyDescent="0.3">
      <c r="A64" s="4"/>
      <c r="B64" s="5"/>
      <c r="C64" s="5"/>
      <c r="D64" s="5"/>
    </row>
    <row r="65" spans="1:5" x14ac:dyDescent="0.3">
      <c r="A65" s="4">
        <v>33</v>
      </c>
      <c r="B65" s="5" t="s">
        <v>79</v>
      </c>
      <c r="C65" s="5">
        <v>80</v>
      </c>
      <c r="D65" s="5">
        <v>120</v>
      </c>
    </row>
    <row r="66" spans="1:5" x14ac:dyDescent="0.3">
      <c r="A66" s="4">
        <v>34</v>
      </c>
      <c r="B66" s="5" t="s">
        <v>80</v>
      </c>
      <c r="C66" s="5">
        <v>80</v>
      </c>
      <c r="D66" s="5">
        <v>200</v>
      </c>
    </row>
    <row r="67" spans="1:5" x14ac:dyDescent="0.3">
      <c r="A67" s="4">
        <v>35</v>
      </c>
      <c r="B67" s="5" t="s">
        <v>81</v>
      </c>
      <c r="C67" s="5">
        <v>70</v>
      </c>
      <c r="D67" s="5">
        <v>90</v>
      </c>
    </row>
    <row r="68" spans="1:5" x14ac:dyDescent="0.3">
      <c r="A68" s="4"/>
      <c r="B68" s="5"/>
      <c r="C68" s="5"/>
      <c r="D68" s="5"/>
    </row>
    <row r="69" spans="1:5" x14ac:dyDescent="0.3">
      <c r="A69" s="10"/>
      <c r="B69" s="11" t="s">
        <v>31</v>
      </c>
      <c r="C69" s="11" t="s">
        <v>32</v>
      </c>
      <c r="D69" s="12"/>
    </row>
    <row r="70" spans="1:5" x14ac:dyDescent="0.3">
      <c r="A70" s="4"/>
      <c r="B70" s="5"/>
      <c r="C70" s="5"/>
      <c r="D70" s="5"/>
    </row>
    <row r="71" spans="1:5" x14ac:dyDescent="0.3">
      <c r="A71" s="4">
        <v>36</v>
      </c>
      <c r="B71" s="5" t="s">
        <v>33</v>
      </c>
      <c r="C71" s="5" t="s">
        <v>51</v>
      </c>
      <c r="D71" s="5" t="s">
        <v>51</v>
      </c>
    </row>
    <row r="72" spans="1:5" x14ac:dyDescent="0.3">
      <c r="A72" s="4">
        <v>37</v>
      </c>
      <c r="B72" s="5" t="s">
        <v>34</v>
      </c>
      <c r="C72" s="5" t="s">
        <v>51</v>
      </c>
      <c r="D72" s="5" t="s">
        <v>51</v>
      </c>
    </row>
    <row r="73" spans="1:5" x14ac:dyDescent="0.3">
      <c r="A73" s="4">
        <v>38</v>
      </c>
      <c r="B73" s="5" t="s">
        <v>35</v>
      </c>
      <c r="C73" s="5" t="s">
        <v>51</v>
      </c>
      <c r="D73" s="5" t="s">
        <v>51</v>
      </c>
    </row>
    <row r="74" spans="1:5" x14ac:dyDescent="0.3">
      <c r="A74" s="4">
        <v>38</v>
      </c>
      <c r="B74" s="5" t="s">
        <v>36</v>
      </c>
      <c r="C74" s="5" t="s">
        <v>51</v>
      </c>
      <c r="D74" s="5" t="s">
        <v>51</v>
      </c>
    </row>
    <row r="75" spans="1:5" x14ac:dyDescent="0.3">
      <c r="A75" s="4">
        <v>40</v>
      </c>
      <c r="B75" s="5" t="s">
        <v>37</v>
      </c>
      <c r="C75" s="5" t="s">
        <v>51</v>
      </c>
      <c r="D75" s="5" t="s">
        <v>51</v>
      </c>
    </row>
    <row r="76" spans="1:5" x14ac:dyDescent="0.3">
      <c r="A76" s="4"/>
      <c r="B76" s="5" t="s">
        <v>38</v>
      </c>
      <c r="C76" s="5"/>
      <c r="D76" s="5"/>
    </row>
    <row r="77" spans="1:5" x14ac:dyDescent="0.3">
      <c r="A77" s="4"/>
      <c r="B77" s="5"/>
      <c r="C77" s="5"/>
      <c r="D77" s="5"/>
    </row>
    <row r="78" spans="1:5" x14ac:dyDescent="0.3">
      <c r="A78" s="10"/>
      <c r="B78" s="11" t="s">
        <v>39</v>
      </c>
      <c r="C78" s="12"/>
      <c r="D78" s="12"/>
      <c r="E78" s="8"/>
    </row>
    <row r="79" spans="1:5" x14ac:dyDescent="0.3">
      <c r="A79" s="4"/>
      <c r="B79" s="5"/>
      <c r="C79" s="5"/>
      <c r="D79" s="5"/>
      <c r="E79" s="8"/>
    </row>
    <row r="80" spans="1:5" x14ac:dyDescent="0.3">
      <c r="A80" s="4">
        <v>41</v>
      </c>
      <c r="B80" s="6" t="s">
        <v>40</v>
      </c>
      <c r="C80" s="5">
        <v>42</v>
      </c>
      <c r="D80" s="5">
        <v>42</v>
      </c>
      <c r="E80" s="9"/>
    </row>
    <row r="81" spans="1:5" x14ac:dyDescent="0.3">
      <c r="A81" s="4">
        <v>42</v>
      </c>
      <c r="B81" s="6" t="s">
        <v>41</v>
      </c>
      <c r="C81" s="5">
        <v>48</v>
      </c>
      <c r="D81" s="5">
        <v>48</v>
      </c>
      <c r="E81" s="9"/>
    </row>
    <row r="82" spans="1:5" x14ac:dyDescent="0.3">
      <c r="A82" s="4">
        <v>43</v>
      </c>
      <c r="B82" s="6" t="s">
        <v>42</v>
      </c>
      <c r="C82" s="5">
        <v>52</v>
      </c>
      <c r="D82" s="5">
        <v>52</v>
      </c>
      <c r="E82" s="9"/>
    </row>
    <row r="83" spans="1:5" x14ac:dyDescent="0.3">
      <c r="A83" s="4"/>
      <c r="B83" s="5"/>
      <c r="C83" s="5"/>
      <c r="D83" s="5"/>
    </row>
    <row r="84" spans="1:5" x14ac:dyDescent="0.3">
      <c r="A84" s="10"/>
      <c r="B84" s="11" t="s">
        <v>43</v>
      </c>
      <c r="C84" s="12"/>
      <c r="D84" s="12"/>
    </row>
    <row r="85" spans="1:5" x14ac:dyDescent="0.3">
      <c r="A85" s="4"/>
      <c r="B85" s="5"/>
      <c r="C85" s="5"/>
      <c r="D85" s="5"/>
    </row>
    <row r="86" spans="1:5" x14ac:dyDescent="0.3">
      <c r="A86" s="4">
        <v>44</v>
      </c>
      <c r="B86" s="5" t="s">
        <v>9</v>
      </c>
      <c r="C86" s="7">
        <v>75</v>
      </c>
      <c r="D86" s="7">
        <v>75</v>
      </c>
    </row>
    <row r="87" spans="1:5" x14ac:dyDescent="0.3">
      <c r="A87" s="4">
        <v>45</v>
      </c>
      <c r="B87" s="6" t="s">
        <v>44</v>
      </c>
      <c r="C87" s="5">
        <v>80</v>
      </c>
      <c r="D87" s="5">
        <v>80</v>
      </c>
    </row>
    <row r="88" spans="1:5" x14ac:dyDescent="0.3">
      <c r="A88" s="4">
        <v>46</v>
      </c>
      <c r="B88" s="6" t="s">
        <v>45</v>
      </c>
      <c r="C88" s="5">
        <v>85</v>
      </c>
      <c r="D88" s="5">
        <v>85</v>
      </c>
    </row>
    <row r="89" spans="1:5" x14ac:dyDescent="0.3">
      <c r="A89" s="4">
        <v>47</v>
      </c>
      <c r="B89" s="5" t="s">
        <v>46</v>
      </c>
      <c r="C89" s="5">
        <v>90</v>
      </c>
      <c r="D89" s="5">
        <v>90</v>
      </c>
    </row>
    <row r="90" spans="1:5" x14ac:dyDescent="0.3">
      <c r="A90" s="4"/>
      <c r="B90" s="5"/>
      <c r="C90" s="5"/>
      <c r="D90" s="5"/>
    </row>
    <row r="91" spans="1:5" x14ac:dyDescent="0.3">
      <c r="A91" s="10"/>
      <c r="B91" s="11" t="s">
        <v>47</v>
      </c>
      <c r="C91" s="12"/>
      <c r="D91" s="12"/>
    </row>
    <row r="92" spans="1:5" x14ac:dyDescent="0.3">
      <c r="A92" s="13"/>
      <c r="B92" s="14"/>
      <c r="C92" s="15"/>
      <c r="D92" s="15"/>
    </row>
    <row r="93" spans="1:5" x14ac:dyDescent="0.3">
      <c r="A93" s="13">
        <v>48</v>
      </c>
      <c r="B93" s="16" t="s">
        <v>50</v>
      </c>
      <c r="C93" s="15">
        <v>5</v>
      </c>
      <c r="D93" s="15">
        <v>5</v>
      </c>
    </row>
    <row r="94" spans="1:5" x14ac:dyDescent="0.3">
      <c r="A94" s="4"/>
      <c r="B94" s="5"/>
      <c r="C94" s="5"/>
      <c r="D94" s="5"/>
    </row>
    <row r="95" spans="1:5" x14ac:dyDescent="0.3">
      <c r="A95" s="10"/>
      <c r="B95" s="11" t="s">
        <v>48</v>
      </c>
      <c r="C95" s="12"/>
      <c r="D95" s="12"/>
    </row>
    <row r="96" spans="1:5" x14ac:dyDescent="0.3">
      <c r="A96" s="4"/>
      <c r="B96" s="5"/>
      <c r="C96" s="5"/>
      <c r="D96" s="5"/>
    </row>
    <row r="97" spans="1:4" x14ac:dyDescent="0.3">
      <c r="A97" s="4">
        <v>49</v>
      </c>
      <c r="B97" s="5" t="s">
        <v>45</v>
      </c>
      <c r="C97" s="5">
        <v>10</v>
      </c>
      <c r="D97" s="5">
        <v>10</v>
      </c>
    </row>
    <row r="98" spans="1:4" x14ac:dyDescent="0.3">
      <c r="A98" s="4">
        <v>50</v>
      </c>
      <c r="B98" s="5" t="s">
        <v>44</v>
      </c>
      <c r="C98" s="5">
        <v>12</v>
      </c>
      <c r="D98" s="5">
        <v>12</v>
      </c>
    </row>
    <row r="99" spans="1:4" x14ac:dyDescent="0.3">
      <c r="A99" s="4">
        <v>51</v>
      </c>
      <c r="B99" s="5" t="s">
        <v>9</v>
      </c>
      <c r="C99" s="5">
        <v>15</v>
      </c>
      <c r="D99" s="5">
        <v>15</v>
      </c>
    </row>
    <row r="100" spans="1:4" x14ac:dyDescent="0.3">
      <c r="A100" s="4"/>
      <c r="B100" s="5"/>
      <c r="C100" s="5"/>
      <c r="D100" s="5"/>
    </row>
  </sheetData>
  <sheetProtection password="C7CB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8"/>
  <sheetViews>
    <sheetView showZeros="0" tabSelected="1" topLeftCell="A18" zoomScaleNormal="100" workbookViewId="0">
      <selection activeCell="B20" sqref="B20:C20"/>
    </sheetView>
  </sheetViews>
  <sheetFormatPr baseColWidth="10" defaultRowHeight="14.4" x14ac:dyDescent="0.3"/>
  <cols>
    <col min="1" max="1" width="3.109375" customWidth="1"/>
    <col min="5" max="5" width="13.88671875" customWidth="1"/>
    <col min="6" max="6" width="14" customWidth="1"/>
    <col min="7" max="7" width="11.5546875" customWidth="1"/>
    <col min="8" max="8" width="12" customWidth="1"/>
    <col min="9" max="9" width="5.5546875" customWidth="1"/>
    <col min="10" max="10" width="3.5546875" customWidth="1"/>
    <col min="12" max="12" width="18.33203125" customWidth="1"/>
    <col min="13" max="13" width="2.33203125" customWidth="1"/>
    <col min="14" max="14" width="8.44140625" customWidth="1"/>
    <col min="16" max="16" width="22.6640625" customWidth="1"/>
  </cols>
  <sheetData>
    <row r="1" spans="2:17" x14ac:dyDescent="0.3">
      <c r="B1" s="66"/>
    </row>
    <row r="2" spans="2:17" ht="23.4" x14ac:dyDescent="0.3">
      <c r="B2" s="66"/>
      <c r="C2" s="67" t="s">
        <v>88</v>
      </c>
      <c r="D2" s="67"/>
      <c r="E2" s="67"/>
      <c r="F2" s="67"/>
      <c r="G2" s="67"/>
      <c r="H2" s="67"/>
      <c r="K2" s="37" t="s">
        <v>93</v>
      </c>
      <c r="L2" s="50" t="s">
        <v>0</v>
      </c>
      <c r="M2" s="51"/>
      <c r="O2" s="37" t="s">
        <v>93</v>
      </c>
      <c r="P2" s="50" t="s">
        <v>20</v>
      </c>
      <c r="Q2" s="51"/>
    </row>
    <row r="3" spans="2:17" ht="18" x14ac:dyDescent="0.35">
      <c r="B3" s="68"/>
      <c r="C3" s="68"/>
      <c r="D3" s="68"/>
      <c r="E3" s="68"/>
      <c r="F3" s="68"/>
      <c r="G3" s="68"/>
      <c r="H3" s="68"/>
      <c r="K3" s="4">
        <v>1</v>
      </c>
      <c r="L3" s="45" t="s">
        <v>1</v>
      </c>
      <c r="M3" s="46"/>
      <c r="O3" s="4">
        <v>29</v>
      </c>
      <c r="P3" s="45" t="s">
        <v>21</v>
      </c>
      <c r="Q3" s="46"/>
    </row>
    <row r="4" spans="2:17" ht="18" x14ac:dyDescent="0.35">
      <c r="B4" s="17"/>
      <c r="C4" s="17"/>
      <c r="D4" s="17"/>
      <c r="E4" s="17"/>
      <c r="F4" s="17"/>
      <c r="G4" s="17"/>
      <c r="H4" s="17"/>
      <c r="K4" s="4">
        <v>2</v>
      </c>
      <c r="L4" s="45" t="s">
        <v>4</v>
      </c>
      <c r="M4" s="46"/>
      <c r="O4" s="37"/>
      <c r="P4" s="50" t="s">
        <v>22</v>
      </c>
      <c r="Q4" s="51"/>
    </row>
    <row r="5" spans="2:17" ht="18" x14ac:dyDescent="0.35">
      <c r="B5" s="17"/>
      <c r="C5" s="17"/>
      <c r="D5" s="71" t="s">
        <v>89</v>
      </c>
      <c r="E5" s="68"/>
      <c r="F5" s="68"/>
      <c r="G5" s="68"/>
      <c r="H5" s="68"/>
      <c r="K5" s="4">
        <v>3</v>
      </c>
      <c r="L5" s="45" t="s">
        <v>5</v>
      </c>
      <c r="M5" s="46"/>
      <c r="O5" s="4">
        <v>30</v>
      </c>
      <c r="P5" s="45" t="s">
        <v>100</v>
      </c>
      <c r="Q5" s="46"/>
    </row>
    <row r="6" spans="2:17" ht="18" x14ac:dyDescent="0.35">
      <c r="B6" s="17"/>
      <c r="C6" s="17"/>
      <c r="D6" s="17"/>
      <c r="E6" s="17"/>
      <c r="F6" s="17"/>
      <c r="G6" s="17"/>
      <c r="H6" s="17"/>
      <c r="K6" s="4">
        <v>4</v>
      </c>
      <c r="L6" s="45" t="s">
        <v>6</v>
      </c>
      <c r="M6" s="46"/>
      <c r="O6" s="4">
        <v>31</v>
      </c>
      <c r="P6" s="45" t="s">
        <v>101</v>
      </c>
      <c r="Q6" s="46"/>
    </row>
    <row r="7" spans="2:17" ht="18" x14ac:dyDescent="0.35">
      <c r="B7" s="69" t="s">
        <v>52</v>
      </c>
      <c r="C7" s="69"/>
      <c r="D7" s="17"/>
      <c r="E7" s="17"/>
      <c r="F7" s="17"/>
      <c r="G7" s="17"/>
      <c r="H7" s="17"/>
      <c r="K7" s="37"/>
      <c r="L7" s="50" t="s">
        <v>7</v>
      </c>
      <c r="M7" s="51"/>
      <c r="O7" s="12"/>
      <c r="P7" s="50" t="s">
        <v>25</v>
      </c>
      <c r="Q7" s="51"/>
    </row>
    <row r="8" spans="2:17" ht="18" x14ac:dyDescent="0.35">
      <c r="B8" s="17"/>
      <c r="C8" s="17"/>
      <c r="D8" s="17"/>
      <c r="E8" s="17"/>
      <c r="F8" s="17"/>
      <c r="G8" s="17"/>
      <c r="H8" s="17"/>
      <c r="K8" s="4">
        <v>5</v>
      </c>
      <c r="L8" s="45" t="s">
        <v>1</v>
      </c>
      <c r="M8" s="46"/>
      <c r="O8" s="4">
        <v>32</v>
      </c>
      <c r="P8" s="45" t="s">
        <v>26</v>
      </c>
      <c r="Q8" s="46"/>
    </row>
    <row r="9" spans="2:17" x14ac:dyDescent="0.3">
      <c r="B9" s="18" t="s">
        <v>53</v>
      </c>
      <c r="C9" s="2" t="s">
        <v>54</v>
      </c>
      <c r="D9" s="2"/>
      <c r="E9" s="28" t="s">
        <v>96</v>
      </c>
      <c r="F9" s="70"/>
      <c r="G9" s="70"/>
      <c r="H9" s="70"/>
      <c r="K9" s="4">
        <v>6</v>
      </c>
      <c r="L9" s="45" t="s">
        <v>4</v>
      </c>
      <c r="M9" s="46"/>
      <c r="O9" s="37"/>
      <c r="P9" s="50" t="s">
        <v>27</v>
      </c>
      <c r="Q9" s="51"/>
    </row>
    <row r="10" spans="2:17" x14ac:dyDescent="0.3">
      <c r="B10" s="19" t="s">
        <v>55</v>
      </c>
      <c r="C10" s="55" t="s">
        <v>56</v>
      </c>
      <c r="D10" s="55"/>
      <c r="E10" s="29" t="s">
        <v>57</v>
      </c>
      <c r="F10" s="56"/>
      <c r="G10" s="56"/>
      <c r="H10" s="56"/>
      <c r="K10" s="4">
        <v>7</v>
      </c>
      <c r="L10" s="45" t="s">
        <v>5</v>
      </c>
      <c r="M10" s="46"/>
      <c r="O10" s="4">
        <v>33</v>
      </c>
      <c r="P10" s="45" t="s">
        <v>28</v>
      </c>
      <c r="Q10" s="46"/>
    </row>
    <row r="11" spans="2:17" x14ac:dyDescent="0.3">
      <c r="B11" s="19"/>
      <c r="C11" s="55" t="s">
        <v>58</v>
      </c>
      <c r="D11" s="55"/>
      <c r="E11" s="40" t="s">
        <v>97</v>
      </c>
      <c r="F11" s="72"/>
      <c r="G11" s="73"/>
      <c r="H11" s="74"/>
      <c r="K11" s="4">
        <v>8</v>
      </c>
      <c r="L11" s="45" t="s">
        <v>6</v>
      </c>
      <c r="M11" s="46"/>
      <c r="O11" s="4">
        <v>34</v>
      </c>
      <c r="P11" s="45" t="s">
        <v>29</v>
      </c>
      <c r="Q11" s="46"/>
    </row>
    <row r="12" spans="2:17" x14ac:dyDescent="0.3">
      <c r="B12" s="20" t="s">
        <v>59</v>
      </c>
      <c r="C12" s="41" t="s">
        <v>60</v>
      </c>
      <c r="D12" s="2"/>
      <c r="E12" s="30" t="s">
        <v>62</v>
      </c>
      <c r="F12" s="60"/>
      <c r="G12" s="61"/>
      <c r="H12" s="62"/>
      <c r="K12" s="37"/>
      <c r="L12" s="50" t="s">
        <v>73</v>
      </c>
      <c r="M12" s="51"/>
      <c r="O12" s="4">
        <v>35</v>
      </c>
      <c r="P12" s="45" t="s">
        <v>30</v>
      </c>
      <c r="Q12" s="46"/>
    </row>
    <row r="13" spans="2:17" x14ac:dyDescent="0.3">
      <c r="B13" s="20" t="s">
        <v>62</v>
      </c>
      <c r="C13" s="2" t="s">
        <v>63</v>
      </c>
      <c r="D13" s="2"/>
      <c r="E13" s="30" t="s">
        <v>61</v>
      </c>
      <c r="F13" s="63">
        <f ca="1">TODAY()</f>
        <v>46097</v>
      </c>
      <c r="G13" s="64"/>
      <c r="H13" s="65"/>
      <c r="K13" s="4">
        <v>9</v>
      </c>
      <c r="L13" s="45" t="s">
        <v>1</v>
      </c>
      <c r="M13" s="46"/>
      <c r="O13" s="37"/>
      <c r="P13" s="81" t="s">
        <v>92</v>
      </c>
      <c r="Q13" s="51"/>
    </row>
    <row r="14" spans="2:17" x14ac:dyDescent="0.3">
      <c r="E14" s="57" t="s">
        <v>64</v>
      </c>
      <c r="F14" s="58"/>
      <c r="G14" s="39" t="str">
        <f ca="1">IF(F9="","",TODAY())</f>
        <v/>
      </c>
      <c r="H14" s="38"/>
      <c r="K14" s="4">
        <v>10</v>
      </c>
      <c r="L14" s="45" t="s">
        <v>4</v>
      </c>
      <c r="M14" s="46"/>
      <c r="O14" s="4">
        <v>36</v>
      </c>
      <c r="P14" s="45" t="s">
        <v>33</v>
      </c>
      <c r="Q14" s="46"/>
    </row>
    <row r="15" spans="2:17" x14ac:dyDescent="0.3">
      <c r="E15" s="1"/>
      <c r="F15" s="1"/>
      <c r="K15" s="4">
        <v>11</v>
      </c>
      <c r="L15" s="45" t="s">
        <v>5</v>
      </c>
      <c r="M15" s="46"/>
      <c r="O15" s="4">
        <v>37</v>
      </c>
      <c r="P15" s="45" t="s">
        <v>34</v>
      </c>
      <c r="Q15" s="46"/>
    </row>
    <row r="16" spans="2:17" x14ac:dyDescent="0.3">
      <c r="B16" s="59" t="s">
        <v>93</v>
      </c>
      <c r="C16" s="59"/>
      <c r="D16" s="21" t="s">
        <v>65</v>
      </c>
      <c r="E16" s="21" t="s">
        <v>74</v>
      </c>
      <c r="F16" s="21" t="s">
        <v>75</v>
      </c>
      <c r="G16" s="21" t="s">
        <v>76</v>
      </c>
      <c r="H16" s="21" t="s">
        <v>77</v>
      </c>
      <c r="K16" s="4">
        <v>12</v>
      </c>
      <c r="L16" s="45" t="s">
        <v>6</v>
      </c>
      <c r="M16" s="46"/>
      <c r="O16" s="4">
        <v>38</v>
      </c>
      <c r="P16" s="45" t="s">
        <v>35</v>
      </c>
      <c r="Q16" s="46"/>
    </row>
    <row r="17" spans="2:17" x14ac:dyDescent="0.3">
      <c r="B17" s="47"/>
      <c r="C17" s="47"/>
      <c r="D17" s="27"/>
      <c r="E17" s="25" t="str">
        <f>IFERROR(VLOOKUP(B17,Feuil1!$A$3:D100,3,FALSE),"")</f>
        <v/>
      </c>
      <c r="F17" s="25" t="str">
        <f>IFERROR(VLOOKUP(B17,Feuil1!$A$3:D99,4,FALSE),"")</f>
        <v/>
      </c>
      <c r="G17" s="34" t="str">
        <f>IF(D17="","",IFERROR(SUM(D17*E17),""))</f>
        <v/>
      </c>
      <c r="H17" s="34" t="str">
        <f>IF(D17="","",IFERROR(SUM(D17*F17),""))</f>
        <v/>
      </c>
      <c r="K17" s="37"/>
      <c r="L17" s="50" t="s">
        <v>8</v>
      </c>
      <c r="M17" s="51"/>
      <c r="O17" s="4">
        <v>38</v>
      </c>
      <c r="P17" s="45" t="s">
        <v>36</v>
      </c>
      <c r="Q17" s="46"/>
    </row>
    <row r="18" spans="2:17" x14ac:dyDescent="0.3">
      <c r="B18" s="47"/>
      <c r="C18" s="47"/>
      <c r="D18" s="27"/>
      <c r="E18" s="25" t="str">
        <f>IFERROR(VLOOKUP(B18,Feuil1!$A$3:D101,3,FALSE),"")</f>
        <v/>
      </c>
      <c r="F18" s="25" t="str">
        <f>IFERROR(VLOOKUP(B18,Feuil1!$A$3:D100,4,FALSE),"")</f>
        <v/>
      </c>
      <c r="G18" s="34" t="str">
        <f t="shared" ref="G18:G34" si="0">IF(D18="","",IFERROR(SUM(D18*E18),""))</f>
        <v/>
      </c>
      <c r="H18" s="34" t="str">
        <f t="shared" ref="H18:H34" si="1">IF(D18="","",IFERROR(SUM(D18*F18),""))</f>
        <v/>
      </c>
      <c r="K18" s="4">
        <v>13</v>
      </c>
      <c r="L18" s="45" t="s">
        <v>10</v>
      </c>
      <c r="M18" s="46"/>
      <c r="O18" s="4">
        <v>40</v>
      </c>
      <c r="P18" s="45" t="s">
        <v>37</v>
      </c>
      <c r="Q18" s="46"/>
    </row>
    <row r="19" spans="2:17" x14ac:dyDescent="0.3">
      <c r="B19" s="47"/>
      <c r="C19" s="47"/>
      <c r="D19" s="27"/>
      <c r="E19" s="25" t="str">
        <f>IFERROR(VLOOKUP(B19,Feuil1!$A$3:D102,3,FALSE),"")</f>
        <v/>
      </c>
      <c r="F19" s="25" t="str">
        <f>IFERROR(VLOOKUP(B19,Feuil1!$A$3:D101,4,FALSE),"")</f>
        <v/>
      </c>
      <c r="G19" s="34" t="str">
        <f t="shared" si="0"/>
        <v/>
      </c>
      <c r="H19" s="34" t="str">
        <f t="shared" si="1"/>
        <v/>
      </c>
      <c r="K19" s="4">
        <v>14</v>
      </c>
      <c r="L19" s="45" t="s">
        <v>11</v>
      </c>
      <c r="M19" s="46"/>
      <c r="O19" s="37"/>
      <c r="P19" s="50" t="s">
        <v>39</v>
      </c>
      <c r="Q19" s="51"/>
    </row>
    <row r="20" spans="2:17" x14ac:dyDescent="0.3">
      <c r="B20" s="47"/>
      <c r="C20" s="47"/>
      <c r="D20" s="27"/>
      <c r="E20" s="25" t="str">
        <f>IFERROR(VLOOKUP(B20,Feuil1!$A$3:D103,3,FALSE),"")</f>
        <v/>
      </c>
      <c r="F20" s="25" t="str">
        <f>IFERROR(VLOOKUP(B20,Feuil1!$A$3:D102,4,FALSE),"")</f>
        <v/>
      </c>
      <c r="G20" s="34" t="str">
        <f t="shared" si="0"/>
        <v/>
      </c>
      <c r="H20" s="34" t="str">
        <f t="shared" si="1"/>
        <v/>
      </c>
      <c r="K20" s="4">
        <v>15</v>
      </c>
      <c r="L20" s="45" t="s">
        <v>12</v>
      </c>
      <c r="M20" s="46"/>
      <c r="O20" s="4">
        <v>41</v>
      </c>
      <c r="P20" s="45" t="s">
        <v>78</v>
      </c>
      <c r="Q20" s="46"/>
    </row>
    <row r="21" spans="2:17" x14ac:dyDescent="0.3">
      <c r="B21" s="47"/>
      <c r="C21" s="47"/>
      <c r="D21" s="27"/>
      <c r="E21" s="25" t="str">
        <f>IFERROR(VLOOKUP(B21,Feuil1!$A$3:D104,3,FALSE),"")</f>
        <v/>
      </c>
      <c r="F21" s="25" t="str">
        <f>IFERROR(VLOOKUP(B21,Feuil1!$A$3:D103,4,FALSE),"")</f>
        <v/>
      </c>
      <c r="G21" s="34" t="str">
        <f t="shared" si="0"/>
        <v/>
      </c>
      <c r="H21" s="34" t="str">
        <f t="shared" si="1"/>
        <v/>
      </c>
      <c r="K21" s="37"/>
      <c r="L21" s="50" t="s">
        <v>13</v>
      </c>
      <c r="M21" s="51"/>
      <c r="O21" s="4">
        <v>42</v>
      </c>
      <c r="P21" s="45" t="s">
        <v>41</v>
      </c>
      <c r="Q21" s="46"/>
    </row>
    <row r="22" spans="2:17" x14ac:dyDescent="0.3">
      <c r="B22" s="47"/>
      <c r="C22" s="47"/>
      <c r="D22" s="27"/>
      <c r="E22" s="25" t="str">
        <f>IFERROR(VLOOKUP(B22,Feuil1!$A$3:D105,3,FALSE),"")</f>
        <v/>
      </c>
      <c r="F22" s="25" t="str">
        <f>IFERROR(VLOOKUP(B22,Feuil1!$A$3:D104,4,FALSE),"")</f>
        <v/>
      </c>
      <c r="G22" s="34" t="str">
        <f t="shared" si="0"/>
        <v/>
      </c>
      <c r="H22" s="34" t="str">
        <f t="shared" si="1"/>
        <v/>
      </c>
      <c r="K22" s="4">
        <v>16</v>
      </c>
      <c r="L22" s="45" t="s">
        <v>1</v>
      </c>
      <c r="M22" s="46"/>
      <c r="O22" s="4">
        <v>43</v>
      </c>
      <c r="P22" s="45" t="s">
        <v>42</v>
      </c>
      <c r="Q22" s="46"/>
    </row>
    <row r="23" spans="2:17" x14ac:dyDescent="0.3">
      <c r="B23" s="47"/>
      <c r="C23" s="47"/>
      <c r="D23" s="27"/>
      <c r="E23" s="25" t="str">
        <f>IFERROR(VLOOKUP(B23,Feuil1!$A$3:D106,3,FALSE),"")</f>
        <v/>
      </c>
      <c r="F23" s="25" t="str">
        <f>IFERROR(VLOOKUP(B23,Feuil1!$A$3:D105,4,FALSE),"")</f>
        <v/>
      </c>
      <c r="G23" s="34" t="str">
        <f t="shared" si="0"/>
        <v/>
      </c>
      <c r="H23" s="34" t="str">
        <f t="shared" si="1"/>
        <v/>
      </c>
      <c r="K23" s="4">
        <v>17</v>
      </c>
      <c r="L23" s="45" t="s">
        <v>4</v>
      </c>
      <c r="M23" s="46"/>
      <c r="O23" s="37"/>
      <c r="P23" s="50" t="s">
        <v>43</v>
      </c>
      <c r="Q23" s="51"/>
    </row>
    <row r="24" spans="2:17" x14ac:dyDescent="0.3">
      <c r="B24" s="47"/>
      <c r="C24" s="47"/>
      <c r="D24" s="27"/>
      <c r="E24" s="25" t="str">
        <f>IFERROR(VLOOKUP(B24,Feuil1!$A$3:D107,3,FALSE),"")</f>
        <v/>
      </c>
      <c r="F24" s="25" t="str">
        <f>IFERROR(VLOOKUP(B24,Feuil1!$A$3:D106,4,FALSE),"")</f>
        <v/>
      </c>
      <c r="G24" s="34" t="str">
        <f t="shared" si="0"/>
        <v/>
      </c>
      <c r="H24" s="34" t="str">
        <f t="shared" si="1"/>
        <v/>
      </c>
      <c r="K24" s="4">
        <v>18</v>
      </c>
      <c r="L24" s="45" t="s">
        <v>5</v>
      </c>
      <c r="M24" s="46"/>
      <c r="O24" s="4">
        <v>44</v>
      </c>
      <c r="P24" s="45" t="s">
        <v>9</v>
      </c>
      <c r="Q24" s="46"/>
    </row>
    <row r="25" spans="2:17" x14ac:dyDescent="0.3">
      <c r="B25" s="47"/>
      <c r="C25" s="47"/>
      <c r="D25" s="27"/>
      <c r="E25" s="25" t="str">
        <f>IFERROR(VLOOKUP(B25,Feuil1!$A$3:D108,3,FALSE),"")</f>
        <v/>
      </c>
      <c r="F25" s="25" t="str">
        <f>IFERROR(VLOOKUP(B25,Feuil1!$A$3:D107,4,FALSE),"")</f>
        <v/>
      </c>
      <c r="G25" s="34" t="str">
        <f t="shared" si="0"/>
        <v/>
      </c>
      <c r="H25" s="34" t="str">
        <f t="shared" si="1"/>
        <v/>
      </c>
      <c r="K25" s="4">
        <v>18</v>
      </c>
      <c r="L25" s="45" t="s">
        <v>6</v>
      </c>
      <c r="M25" s="46"/>
      <c r="O25" s="4">
        <v>45</v>
      </c>
      <c r="P25" s="45" t="s">
        <v>44</v>
      </c>
      <c r="Q25" s="46"/>
    </row>
    <row r="26" spans="2:17" x14ac:dyDescent="0.3">
      <c r="B26" s="47"/>
      <c r="C26" s="47"/>
      <c r="D26" s="27"/>
      <c r="E26" s="25" t="str">
        <f>IFERROR(VLOOKUP(B26,Feuil1!$A$3:D109,3,FALSE),"")</f>
        <v/>
      </c>
      <c r="F26" s="25" t="str">
        <f>IFERROR(VLOOKUP(B26,Feuil1!$A$3:D108,4,FALSE),"")</f>
        <v/>
      </c>
      <c r="G26" s="34" t="str">
        <f t="shared" si="0"/>
        <v/>
      </c>
      <c r="H26" s="34" t="str">
        <f t="shared" si="1"/>
        <v/>
      </c>
      <c r="K26" s="37"/>
      <c r="L26" s="50" t="s">
        <v>14</v>
      </c>
      <c r="M26" s="51"/>
      <c r="O26" s="4">
        <v>46</v>
      </c>
      <c r="P26" s="45" t="s">
        <v>45</v>
      </c>
      <c r="Q26" s="46"/>
    </row>
    <row r="27" spans="2:17" x14ac:dyDescent="0.3">
      <c r="B27" s="47"/>
      <c r="C27" s="47"/>
      <c r="D27" s="27"/>
      <c r="E27" s="25" t="str">
        <f>IFERROR(VLOOKUP(B27,Feuil1!$A$3:D110,3,FALSE),"")</f>
        <v/>
      </c>
      <c r="F27" s="25" t="str">
        <f>IFERROR(VLOOKUP(B27,Feuil1!$A$3:D109,4,FALSE),"")</f>
        <v/>
      </c>
      <c r="G27" s="34" t="str">
        <f t="shared" si="0"/>
        <v/>
      </c>
      <c r="H27" s="34" t="str">
        <f t="shared" si="1"/>
        <v/>
      </c>
      <c r="K27" s="4">
        <v>20</v>
      </c>
      <c r="L27" s="45" t="s">
        <v>1</v>
      </c>
      <c r="M27" s="46"/>
      <c r="O27" s="4">
        <v>47</v>
      </c>
      <c r="P27" s="45" t="s">
        <v>46</v>
      </c>
      <c r="Q27" s="46"/>
    </row>
    <row r="28" spans="2:17" x14ac:dyDescent="0.3">
      <c r="B28" s="47"/>
      <c r="C28" s="47"/>
      <c r="D28" s="27"/>
      <c r="E28" s="25" t="str">
        <f>IFERROR(VLOOKUP(B28,Feuil1!$A$3:D111,3,FALSE),"")</f>
        <v/>
      </c>
      <c r="F28" s="25" t="str">
        <f>IFERROR(VLOOKUP(B28,Feuil1!$A$3:D110,4,FALSE),"")</f>
        <v/>
      </c>
      <c r="G28" s="34" t="str">
        <f t="shared" si="0"/>
        <v/>
      </c>
      <c r="H28" s="34" t="str">
        <f t="shared" si="1"/>
        <v/>
      </c>
      <c r="K28" s="4">
        <v>21</v>
      </c>
      <c r="L28" s="45" t="s">
        <v>4</v>
      </c>
      <c r="M28" s="46"/>
      <c r="O28" s="37"/>
      <c r="P28" s="50" t="s">
        <v>47</v>
      </c>
      <c r="Q28" s="51"/>
    </row>
    <row r="29" spans="2:17" x14ac:dyDescent="0.3">
      <c r="B29" s="47"/>
      <c r="C29" s="47"/>
      <c r="D29" s="27"/>
      <c r="E29" s="25" t="str">
        <f>IFERROR(VLOOKUP(B29,Feuil1!$A$3:D112,3,FALSE),"")</f>
        <v/>
      </c>
      <c r="F29" s="25" t="str">
        <f>IFERROR(VLOOKUP(B29,Feuil1!$A$3:D111,4,FALSE),"")</f>
        <v/>
      </c>
      <c r="G29" s="34" t="str">
        <f t="shared" si="0"/>
        <v/>
      </c>
      <c r="H29" s="34" t="str">
        <f t="shared" si="1"/>
        <v/>
      </c>
      <c r="K29" s="4">
        <v>22</v>
      </c>
      <c r="L29" s="45" t="s">
        <v>5</v>
      </c>
      <c r="M29" s="46"/>
      <c r="O29" s="13">
        <v>48</v>
      </c>
      <c r="P29" s="82" t="s">
        <v>50</v>
      </c>
      <c r="Q29" s="83"/>
    </row>
    <row r="30" spans="2:17" x14ac:dyDescent="0.3">
      <c r="B30" s="47"/>
      <c r="C30" s="47"/>
      <c r="D30" s="27"/>
      <c r="E30" s="25" t="str">
        <f>IFERROR(VLOOKUP(B30,Feuil1!$A$3:D113,3,FALSE),"")</f>
        <v/>
      </c>
      <c r="F30" s="25" t="str">
        <f>IFERROR(VLOOKUP(B30,Feuil1!$A$3:D112,4,FALSE),"")</f>
        <v/>
      </c>
      <c r="G30" s="34" t="str">
        <f t="shared" si="0"/>
        <v/>
      </c>
      <c r="H30" s="34" t="str">
        <f t="shared" si="1"/>
        <v/>
      </c>
      <c r="K30" s="4">
        <v>23</v>
      </c>
      <c r="L30" s="45" t="s">
        <v>6</v>
      </c>
      <c r="M30" s="46"/>
      <c r="O30" s="37"/>
      <c r="P30" s="50" t="s">
        <v>48</v>
      </c>
      <c r="Q30" s="51"/>
    </row>
    <row r="31" spans="2:17" x14ac:dyDescent="0.3">
      <c r="B31" s="47"/>
      <c r="C31" s="47"/>
      <c r="D31" s="27"/>
      <c r="E31" s="25" t="str">
        <f>IFERROR(VLOOKUP(B31,Feuil1!$A$3:D114,3,FALSE),"")</f>
        <v/>
      </c>
      <c r="F31" s="25" t="str">
        <f>IFERROR(VLOOKUP(B31,Feuil1!$A$3:D113,4,FALSE),"")</f>
        <v/>
      </c>
      <c r="G31" s="34" t="str">
        <f t="shared" si="0"/>
        <v/>
      </c>
      <c r="H31" s="34" t="str">
        <f t="shared" si="1"/>
        <v/>
      </c>
      <c r="K31" s="4">
        <v>24</v>
      </c>
      <c r="L31" s="45" t="s">
        <v>98</v>
      </c>
      <c r="M31" s="46"/>
      <c r="O31" s="4">
        <v>49</v>
      </c>
      <c r="P31" s="45" t="s">
        <v>45</v>
      </c>
      <c r="Q31" s="46"/>
    </row>
    <row r="32" spans="2:17" x14ac:dyDescent="0.3">
      <c r="B32" s="47"/>
      <c r="C32" s="47"/>
      <c r="D32" s="42"/>
      <c r="E32" s="25" t="str">
        <f>IFERROR(VLOOKUP(B32,Feuil1!$A$3:D115,3,FALSE),"")</f>
        <v/>
      </c>
      <c r="F32" s="25" t="str">
        <f>IFERROR(VLOOKUP(B32,Feuil1!$A$3:D114,4,FALSE),"")</f>
        <v/>
      </c>
      <c r="G32" s="34" t="str">
        <f t="shared" si="0"/>
        <v/>
      </c>
      <c r="H32" s="34" t="str">
        <f t="shared" si="1"/>
        <v/>
      </c>
      <c r="K32" s="37"/>
      <c r="L32" s="50" t="s">
        <v>15</v>
      </c>
      <c r="M32" s="51"/>
      <c r="O32" s="4">
        <v>50</v>
      </c>
      <c r="P32" s="45" t="s">
        <v>44</v>
      </c>
      <c r="Q32" s="46"/>
    </row>
    <row r="33" spans="2:17" x14ac:dyDescent="0.3">
      <c r="B33" s="47"/>
      <c r="C33" s="47"/>
      <c r="D33" s="44"/>
      <c r="E33" s="25" t="str">
        <f>IFERROR(VLOOKUP(B33,Feuil1!$A$3:D116,3,FALSE),"")</f>
        <v/>
      </c>
      <c r="F33" s="25" t="str">
        <f>IFERROR(VLOOKUP(B33,Feuil1!$A$3:D115,4,FALSE),"")</f>
        <v/>
      </c>
      <c r="G33" s="34" t="str">
        <f t="shared" si="0"/>
        <v/>
      </c>
      <c r="H33" s="34" t="str">
        <f t="shared" si="1"/>
        <v/>
      </c>
      <c r="K33" s="4">
        <v>25</v>
      </c>
      <c r="L33" s="45" t="s">
        <v>16</v>
      </c>
      <c r="M33" s="46"/>
      <c r="O33" s="4">
        <v>51</v>
      </c>
      <c r="P33" s="45" t="s">
        <v>9</v>
      </c>
      <c r="Q33" s="46"/>
    </row>
    <row r="34" spans="2:17" x14ac:dyDescent="0.3">
      <c r="B34" s="47"/>
      <c r="C34" s="47"/>
      <c r="D34" s="42"/>
      <c r="E34" s="25" t="str">
        <f>IFERROR(VLOOKUP(B34,Feuil1!$A$3:D117,3,FALSE),"")</f>
        <v/>
      </c>
      <c r="F34" s="25" t="str">
        <f>IFERROR(VLOOKUP(B34,Feuil1!$A$3:D116,4,FALSE),"")</f>
        <v/>
      </c>
      <c r="G34" s="34" t="str">
        <f t="shared" si="0"/>
        <v/>
      </c>
      <c r="H34" s="34" t="str">
        <f t="shared" si="1"/>
        <v/>
      </c>
      <c r="K34" s="4">
        <v>26</v>
      </c>
      <c r="L34" s="45" t="s">
        <v>17</v>
      </c>
      <c r="M34" s="46"/>
      <c r="O34" s="9"/>
      <c r="P34" s="9"/>
      <c r="Q34" s="9"/>
    </row>
    <row r="35" spans="2:17" x14ac:dyDescent="0.3">
      <c r="B35" s="2"/>
      <c r="C35" s="2"/>
      <c r="D35" s="2"/>
      <c r="E35" s="35"/>
      <c r="F35" s="26" t="s">
        <v>66</v>
      </c>
      <c r="G35" s="34">
        <f>SUM(G17:G34)</f>
        <v>0</v>
      </c>
      <c r="H35" s="34">
        <f>SUM(H17:H34)</f>
        <v>0</v>
      </c>
      <c r="K35" s="4">
        <v>27</v>
      </c>
      <c r="L35" s="45" t="s">
        <v>18</v>
      </c>
      <c r="M35" s="46"/>
      <c r="O35" s="9"/>
      <c r="P35" s="9"/>
      <c r="Q35" s="9"/>
    </row>
    <row r="36" spans="2:17" x14ac:dyDescent="0.3">
      <c r="B36" s="2"/>
      <c r="C36" s="2"/>
      <c r="D36" s="2"/>
      <c r="E36" s="35"/>
      <c r="F36" s="26" t="s">
        <v>67</v>
      </c>
      <c r="G36" s="34">
        <f>G35*20%</f>
        <v>0</v>
      </c>
      <c r="H36" s="34">
        <f>H35*20%</f>
        <v>0</v>
      </c>
      <c r="K36" s="4">
        <v>28</v>
      </c>
      <c r="L36" s="45" t="s">
        <v>19</v>
      </c>
      <c r="M36" s="46"/>
      <c r="O36" s="9"/>
      <c r="P36" s="9"/>
      <c r="Q36" s="9"/>
    </row>
    <row r="37" spans="2:17" ht="15.6" x14ac:dyDescent="0.3">
      <c r="B37" s="54" t="s">
        <v>91</v>
      </c>
      <c r="C37" s="54"/>
      <c r="D37" s="54"/>
      <c r="E37" s="36"/>
      <c r="F37" s="26" t="s">
        <v>68</v>
      </c>
      <c r="G37" s="34">
        <f>G35+G36</f>
        <v>0</v>
      </c>
      <c r="H37" s="34">
        <f>H35+H36</f>
        <v>0</v>
      </c>
    </row>
    <row r="38" spans="2:17" ht="15.6" x14ac:dyDescent="0.3">
      <c r="F38" s="43"/>
      <c r="G38" s="53"/>
      <c r="H38" s="53"/>
    </row>
    <row r="40" spans="2:17" x14ac:dyDescent="0.3">
      <c r="B40" s="2" t="s">
        <v>94</v>
      </c>
      <c r="C40" s="52" t="s">
        <v>103</v>
      </c>
      <c r="D40" s="52"/>
      <c r="E40" s="52"/>
      <c r="F40" s="52"/>
      <c r="G40" s="52"/>
      <c r="H40" s="52"/>
    </row>
    <row r="41" spans="2:17" x14ac:dyDescent="0.3">
      <c r="C41" s="52" t="s">
        <v>102</v>
      </c>
      <c r="D41" s="49"/>
      <c r="E41" s="49"/>
      <c r="F41" s="49"/>
      <c r="G41" s="49"/>
      <c r="H41" s="49"/>
    </row>
    <row r="43" spans="2:17" x14ac:dyDescent="0.3">
      <c r="B43" s="52" t="s">
        <v>69</v>
      </c>
      <c r="C43" s="52"/>
      <c r="D43" s="49" t="s">
        <v>70</v>
      </c>
      <c r="E43" s="49"/>
      <c r="F43" s="49"/>
    </row>
    <row r="44" spans="2:17" x14ac:dyDescent="0.3">
      <c r="D44" s="49" t="s">
        <v>71</v>
      </c>
      <c r="E44" s="49"/>
      <c r="F44" s="49"/>
    </row>
    <row r="45" spans="2:17" x14ac:dyDescent="0.3">
      <c r="D45" s="49" t="s">
        <v>72</v>
      </c>
      <c r="E45" s="49"/>
      <c r="F45" s="49"/>
      <c r="G45" s="49"/>
    </row>
    <row r="46" spans="2:17" x14ac:dyDescent="0.3">
      <c r="D46" s="1"/>
      <c r="E46" s="1"/>
      <c r="F46" s="1"/>
    </row>
    <row r="47" spans="2:17" x14ac:dyDescent="0.3">
      <c r="B47" s="48" t="s">
        <v>95</v>
      </c>
      <c r="C47" s="48"/>
      <c r="E47" s="48" t="s">
        <v>90</v>
      </c>
      <c r="F47" s="48"/>
      <c r="G47" s="48"/>
      <c r="H47" s="48"/>
    </row>
    <row r="48" spans="2:17" x14ac:dyDescent="0.3">
      <c r="B48" s="31"/>
      <c r="C48" s="31"/>
      <c r="E48" s="32"/>
      <c r="F48" s="32"/>
      <c r="G48" s="2"/>
      <c r="H48" s="2"/>
    </row>
    <row r="49" spans="5:9" x14ac:dyDescent="0.3">
      <c r="E49" s="75"/>
      <c r="F49" s="76"/>
      <c r="G49" s="76"/>
      <c r="H49" s="77"/>
    </row>
    <row r="50" spans="5:9" x14ac:dyDescent="0.3">
      <c r="E50" s="78"/>
      <c r="F50" s="79"/>
      <c r="G50" s="79"/>
      <c r="H50" s="80"/>
    </row>
    <row r="51" spans="5:9" x14ac:dyDescent="0.3">
      <c r="E51" s="33"/>
      <c r="F51" s="33"/>
      <c r="G51" s="33"/>
      <c r="H51" s="33"/>
    </row>
    <row r="54" spans="5:9" x14ac:dyDescent="0.3">
      <c r="I54" s="9"/>
    </row>
    <row r="55" spans="5:9" x14ac:dyDescent="0.3">
      <c r="I55" s="9"/>
    </row>
    <row r="56" spans="5:9" x14ac:dyDescent="0.3">
      <c r="I56" s="9"/>
    </row>
    <row r="57" spans="5:9" x14ac:dyDescent="0.3">
      <c r="I57" s="9"/>
    </row>
    <row r="58" spans="5:9" x14ac:dyDescent="0.3">
      <c r="I58" s="9"/>
    </row>
    <row r="59" spans="5:9" x14ac:dyDescent="0.3">
      <c r="I59" s="9"/>
    </row>
    <row r="60" spans="5:9" x14ac:dyDescent="0.3">
      <c r="I60" s="9"/>
    </row>
    <row r="61" spans="5:9" x14ac:dyDescent="0.3">
      <c r="I61" s="9"/>
    </row>
    <row r="62" spans="5:9" x14ac:dyDescent="0.3">
      <c r="I62" s="9"/>
    </row>
    <row r="63" spans="5:9" x14ac:dyDescent="0.3">
      <c r="I63" s="9"/>
    </row>
    <row r="64" spans="5:9" x14ac:dyDescent="0.3">
      <c r="I64" s="9"/>
    </row>
    <row r="65" spans="9:9" x14ac:dyDescent="0.3">
      <c r="I65" s="9"/>
    </row>
    <row r="66" spans="9:9" x14ac:dyDescent="0.3">
      <c r="I66" s="9"/>
    </row>
    <row r="67" spans="9:9" x14ac:dyDescent="0.3">
      <c r="I67" s="9"/>
    </row>
    <row r="68" spans="9:9" x14ac:dyDescent="0.3">
      <c r="I68" s="9"/>
    </row>
    <row r="69" spans="9:9" x14ac:dyDescent="0.3">
      <c r="I69" s="9"/>
    </row>
    <row r="70" spans="9:9" x14ac:dyDescent="0.3">
      <c r="I70" s="9"/>
    </row>
    <row r="71" spans="9:9" x14ac:dyDescent="0.3">
      <c r="I71" s="9"/>
    </row>
    <row r="72" spans="9:9" x14ac:dyDescent="0.3">
      <c r="I72" s="9"/>
    </row>
    <row r="73" spans="9:9" x14ac:dyDescent="0.3">
      <c r="I73" s="9"/>
    </row>
    <row r="74" spans="9:9" x14ac:dyDescent="0.3">
      <c r="I74" s="9"/>
    </row>
    <row r="75" spans="9:9" x14ac:dyDescent="0.3">
      <c r="I75" s="9"/>
    </row>
    <row r="76" spans="9:9" x14ac:dyDescent="0.3">
      <c r="I76" s="9"/>
    </row>
    <row r="77" spans="9:9" x14ac:dyDescent="0.3">
      <c r="I77" s="9"/>
    </row>
    <row r="78" spans="9:9" x14ac:dyDescent="0.3">
      <c r="I78" s="9"/>
    </row>
    <row r="79" spans="9:9" x14ac:dyDescent="0.3">
      <c r="I79" s="9"/>
    </row>
    <row r="80" spans="9:9" x14ac:dyDescent="0.3">
      <c r="I80" s="9"/>
    </row>
    <row r="81" spans="6:9" x14ac:dyDescent="0.3">
      <c r="I81" s="9"/>
    </row>
    <row r="82" spans="6:9" x14ac:dyDescent="0.3">
      <c r="I82" s="9"/>
    </row>
    <row r="83" spans="6:9" x14ac:dyDescent="0.3">
      <c r="I83" s="23"/>
    </row>
    <row r="84" spans="6:9" x14ac:dyDescent="0.3">
      <c r="I84" s="9"/>
    </row>
    <row r="85" spans="6:9" x14ac:dyDescent="0.3">
      <c r="I85" s="9"/>
    </row>
    <row r="86" spans="6:9" x14ac:dyDescent="0.3">
      <c r="I86" s="9"/>
    </row>
    <row r="87" spans="6:9" x14ac:dyDescent="0.3">
      <c r="I87" s="9"/>
    </row>
    <row r="88" spans="6:9" x14ac:dyDescent="0.3">
      <c r="I88" s="9"/>
    </row>
    <row r="89" spans="6:9" x14ac:dyDescent="0.3">
      <c r="F89" s="24"/>
      <c r="G89" s="9"/>
      <c r="H89" s="9"/>
      <c r="I89" s="9"/>
    </row>
    <row r="90" spans="6:9" x14ac:dyDescent="0.3">
      <c r="I90" s="9"/>
    </row>
    <row r="91" spans="6:9" x14ac:dyDescent="0.3">
      <c r="I91" s="9"/>
    </row>
    <row r="92" spans="6:9" x14ac:dyDescent="0.3">
      <c r="I92" s="9"/>
    </row>
    <row r="93" spans="6:9" x14ac:dyDescent="0.3">
      <c r="I93" s="9"/>
    </row>
    <row r="94" spans="6:9" x14ac:dyDescent="0.3">
      <c r="I94" s="9"/>
    </row>
    <row r="95" spans="6:9" x14ac:dyDescent="0.3">
      <c r="I95" s="9"/>
    </row>
    <row r="96" spans="6:9" x14ac:dyDescent="0.3">
      <c r="I96" s="9"/>
    </row>
    <row r="97" spans="9:9" x14ac:dyDescent="0.3">
      <c r="I97" s="9"/>
    </row>
    <row r="98" spans="9:9" x14ac:dyDescent="0.3">
      <c r="I98" s="9"/>
    </row>
  </sheetData>
  <sheetProtection password="C7CB" sheet="1" objects="1" scenarios="1" selectLockedCells="1"/>
  <mergeCells count="110">
    <mergeCell ref="L33:M33"/>
    <mergeCell ref="L7:M7"/>
    <mergeCell ref="P9:Q9"/>
    <mergeCell ref="P7:Q7"/>
    <mergeCell ref="P13:Q13"/>
    <mergeCell ref="L6:M6"/>
    <mergeCell ref="L5:M5"/>
    <mergeCell ref="L15:M15"/>
    <mergeCell ref="L12:M12"/>
    <mergeCell ref="P29:Q29"/>
    <mergeCell ref="P24:Q24"/>
    <mergeCell ref="P25:Q25"/>
    <mergeCell ref="P26:Q26"/>
    <mergeCell ref="P27:Q27"/>
    <mergeCell ref="P23:Q23"/>
    <mergeCell ref="P28:Q28"/>
    <mergeCell ref="P20:Q20"/>
    <mergeCell ref="P21:Q21"/>
    <mergeCell ref="P22:Q22"/>
    <mergeCell ref="P16:Q16"/>
    <mergeCell ref="P15:Q15"/>
    <mergeCell ref="P14:Q14"/>
    <mergeCell ref="P12:Q12"/>
    <mergeCell ref="P11:Q11"/>
    <mergeCell ref="E49:H50"/>
    <mergeCell ref="P2:Q2"/>
    <mergeCell ref="P4:Q4"/>
    <mergeCell ref="P3:Q3"/>
    <mergeCell ref="P33:Q33"/>
    <mergeCell ref="P30:Q30"/>
    <mergeCell ref="L32:M32"/>
    <mergeCell ref="L26:M26"/>
    <mergeCell ref="L25:M25"/>
    <mergeCell ref="L27:M27"/>
    <mergeCell ref="L28:M28"/>
    <mergeCell ref="L36:M36"/>
    <mergeCell ref="P31:Q31"/>
    <mergeCell ref="P32:Q32"/>
    <mergeCell ref="L34:M34"/>
    <mergeCell ref="L35:M35"/>
    <mergeCell ref="P19:Q19"/>
    <mergeCell ref="L10:M10"/>
    <mergeCell ref="L11:M11"/>
    <mergeCell ref="L13:M13"/>
    <mergeCell ref="L14:M14"/>
    <mergeCell ref="P5:Q5"/>
    <mergeCell ref="P6:Q6"/>
    <mergeCell ref="P17:Q17"/>
    <mergeCell ref="B1:B2"/>
    <mergeCell ref="C2:H2"/>
    <mergeCell ref="B3:H3"/>
    <mergeCell ref="B7:C7"/>
    <mergeCell ref="F9:H9"/>
    <mergeCell ref="D5:H5"/>
    <mergeCell ref="F11:H11"/>
    <mergeCell ref="L4:M4"/>
    <mergeCell ref="L3:M3"/>
    <mergeCell ref="L2:M2"/>
    <mergeCell ref="B33:C33"/>
    <mergeCell ref="D44:F44"/>
    <mergeCell ref="B37:D37"/>
    <mergeCell ref="B43:C43"/>
    <mergeCell ref="C10:D10"/>
    <mergeCell ref="F10:H10"/>
    <mergeCell ref="C11:D11"/>
    <mergeCell ref="E14:F14"/>
    <mergeCell ref="B16:C16"/>
    <mergeCell ref="F12:H12"/>
    <mergeCell ref="F13:H13"/>
    <mergeCell ref="C41:H41"/>
    <mergeCell ref="B47:C47"/>
    <mergeCell ref="D45:G45"/>
    <mergeCell ref="E47:H47"/>
    <mergeCell ref="L16:M16"/>
    <mergeCell ref="L18:M18"/>
    <mergeCell ref="L19:M19"/>
    <mergeCell ref="L20:M20"/>
    <mergeCell ref="L22:M22"/>
    <mergeCell ref="L21:M21"/>
    <mergeCell ref="L17:M17"/>
    <mergeCell ref="L29:M29"/>
    <mergeCell ref="L30:M30"/>
    <mergeCell ref="L31:M31"/>
    <mergeCell ref="L23:M23"/>
    <mergeCell ref="L24:M24"/>
    <mergeCell ref="B28:C28"/>
    <mergeCell ref="C40:H40"/>
    <mergeCell ref="D43:F43"/>
    <mergeCell ref="G38:H38"/>
    <mergeCell ref="B34:C34"/>
    <mergeCell ref="B29:C29"/>
    <mergeCell ref="B30:C30"/>
    <mergeCell ref="B31:C31"/>
    <mergeCell ref="B32:C32"/>
    <mergeCell ref="P10:Q10"/>
    <mergeCell ref="P8:Q8"/>
    <mergeCell ref="L8:M8"/>
    <mergeCell ref="L9:M9"/>
    <mergeCell ref="B27:C27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P18:Q18"/>
  </mergeCells>
  <hyperlinks>
    <hyperlink ref="C12" r:id="rId1"/>
  </hyperlinks>
  <pageMargins left="0.45" right="0.32" top="0.43" bottom="0.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Feuil1!$F$3:$F$53</xm:f>
          </x14:formula1>
          <xm:sqref>B17:C34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topLeftCell="A34" workbookViewId="0">
      <selection activeCell="B41" sqref="B41"/>
    </sheetView>
  </sheetViews>
  <sheetFormatPr baseColWidth="10" defaultRowHeight="14.4" x14ac:dyDescent="0.3"/>
  <cols>
    <col min="1" max="1" width="11.5546875" style="3"/>
    <col min="2" max="2" width="26.77734375" customWidth="1"/>
  </cols>
  <sheetData>
    <row r="1" spans="1:2" x14ac:dyDescent="0.3">
      <c r="A1" s="10" t="s">
        <v>49</v>
      </c>
      <c r="B1" s="11" t="s">
        <v>0</v>
      </c>
    </row>
    <row r="2" spans="1:2" x14ac:dyDescent="0.3">
      <c r="A2" s="4"/>
      <c r="B2" s="5"/>
    </row>
    <row r="3" spans="1:2" x14ac:dyDescent="0.3">
      <c r="A3" s="4">
        <v>1</v>
      </c>
      <c r="B3" s="5" t="s">
        <v>1</v>
      </c>
    </row>
    <row r="4" spans="1:2" x14ac:dyDescent="0.3">
      <c r="A4" s="4">
        <v>2</v>
      </c>
      <c r="B4" s="5" t="s">
        <v>4</v>
      </c>
    </row>
    <row r="5" spans="1:2" x14ac:dyDescent="0.3">
      <c r="A5" s="4">
        <v>3</v>
      </c>
      <c r="B5" s="5" t="s">
        <v>5</v>
      </c>
    </row>
    <row r="6" spans="1:2" x14ac:dyDescent="0.3">
      <c r="A6" s="4">
        <v>4</v>
      </c>
      <c r="B6" s="5" t="s">
        <v>6</v>
      </c>
    </row>
    <row r="7" spans="1:2" x14ac:dyDescent="0.3">
      <c r="A7" s="4"/>
      <c r="B7" s="5"/>
    </row>
    <row r="8" spans="1:2" x14ac:dyDescent="0.3">
      <c r="A8" s="10"/>
      <c r="B8" s="11" t="s">
        <v>7</v>
      </c>
    </row>
    <row r="9" spans="1:2" x14ac:dyDescent="0.3">
      <c r="A9" s="4"/>
      <c r="B9" s="5"/>
    </row>
    <row r="10" spans="1:2" x14ac:dyDescent="0.3">
      <c r="A10" s="4">
        <v>5</v>
      </c>
      <c r="B10" s="5" t="s">
        <v>1</v>
      </c>
    </row>
    <row r="11" spans="1:2" x14ac:dyDescent="0.3">
      <c r="A11" s="4">
        <v>6</v>
      </c>
      <c r="B11" s="5" t="s">
        <v>4</v>
      </c>
    </row>
    <row r="12" spans="1:2" x14ac:dyDescent="0.3">
      <c r="A12" s="4">
        <v>7</v>
      </c>
      <c r="B12" s="5" t="s">
        <v>5</v>
      </c>
    </row>
    <row r="13" spans="1:2" x14ac:dyDescent="0.3">
      <c r="A13" s="4">
        <v>8</v>
      </c>
      <c r="B13" s="5" t="s">
        <v>6</v>
      </c>
    </row>
    <row r="14" spans="1:2" x14ac:dyDescent="0.3">
      <c r="A14" s="4"/>
      <c r="B14" s="5"/>
    </row>
    <row r="15" spans="1:2" x14ac:dyDescent="0.3">
      <c r="A15" s="10"/>
      <c r="B15" s="11" t="s">
        <v>73</v>
      </c>
    </row>
    <row r="16" spans="1:2" x14ac:dyDescent="0.3">
      <c r="A16" s="4"/>
      <c r="B16" s="5"/>
    </row>
    <row r="17" spans="1:2" x14ac:dyDescent="0.3">
      <c r="A17" s="4">
        <v>9</v>
      </c>
      <c r="B17" s="5" t="s">
        <v>1</v>
      </c>
    </row>
    <row r="18" spans="1:2" x14ac:dyDescent="0.3">
      <c r="A18" s="4">
        <v>10</v>
      </c>
      <c r="B18" s="5" t="s">
        <v>4</v>
      </c>
    </row>
    <row r="19" spans="1:2" x14ac:dyDescent="0.3">
      <c r="A19" s="4">
        <v>11</v>
      </c>
      <c r="B19" s="5" t="s">
        <v>5</v>
      </c>
    </row>
    <row r="20" spans="1:2" x14ac:dyDescent="0.3">
      <c r="A20" s="4">
        <v>12</v>
      </c>
      <c r="B20" s="5" t="s">
        <v>6</v>
      </c>
    </row>
    <row r="21" spans="1:2" x14ac:dyDescent="0.3">
      <c r="A21" s="4"/>
      <c r="B21" s="5"/>
    </row>
    <row r="22" spans="1:2" x14ac:dyDescent="0.3">
      <c r="A22" s="10"/>
      <c r="B22" s="11" t="s">
        <v>8</v>
      </c>
    </row>
    <row r="23" spans="1:2" x14ac:dyDescent="0.3">
      <c r="A23" s="4"/>
      <c r="B23" s="5" t="s">
        <v>99</v>
      </c>
    </row>
    <row r="24" spans="1:2" x14ac:dyDescent="0.3">
      <c r="A24" s="4">
        <v>13</v>
      </c>
      <c r="B24" s="5" t="s">
        <v>10</v>
      </c>
    </row>
    <row r="25" spans="1:2" x14ac:dyDescent="0.3">
      <c r="A25" s="4">
        <v>14</v>
      </c>
      <c r="B25" s="5" t="s">
        <v>11</v>
      </c>
    </row>
    <row r="26" spans="1:2" x14ac:dyDescent="0.3">
      <c r="A26" s="4">
        <v>15</v>
      </c>
      <c r="B26" s="5" t="s">
        <v>12</v>
      </c>
    </row>
    <row r="27" spans="1:2" x14ac:dyDescent="0.3">
      <c r="A27" s="4"/>
      <c r="B27" s="5"/>
    </row>
    <row r="28" spans="1:2" x14ac:dyDescent="0.3">
      <c r="A28" s="10"/>
      <c r="B28" s="11" t="s">
        <v>13</v>
      </c>
    </row>
    <row r="29" spans="1:2" x14ac:dyDescent="0.3">
      <c r="A29" s="4"/>
      <c r="B29" s="5"/>
    </row>
    <row r="30" spans="1:2" x14ac:dyDescent="0.3">
      <c r="A30" s="4">
        <v>16</v>
      </c>
      <c r="B30" s="5" t="s">
        <v>1</v>
      </c>
    </row>
    <row r="31" spans="1:2" x14ac:dyDescent="0.3">
      <c r="A31" s="4">
        <v>17</v>
      </c>
      <c r="B31" s="5" t="s">
        <v>4</v>
      </c>
    </row>
    <row r="32" spans="1:2" x14ac:dyDescent="0.3">
      <c r="A32" s="4">
        <v>18</v>
      </c>
      <c r="B32" s="5" t="s">
        <v>5</v>
      </c>
    </row>
    <row r="33" spans="1:2" x14ac:dyDescent="0.3">
      <c r="A33" s="4">
        <v>18</v>
      </c>
      <c r="B33" s="5" t="s">
        <v>6</v>
      </c>
    </row>
    <row r="34" spans="1:2" x14ac:dyDescent="0.3">
      <c r="A34" s="4"/>
      <c r="B34" s="5"/>
    </row>
    <row r="35" spans="1:2" x14ac:dyDescent="0.3">
      <c r="A35" s="10"/>
      <c r="B35" s="11" t="s">
        <v>14</v>
      </c>
    </row>
    <row r="36" spans="1:2" x14ac:dyDescent="0.3">
      <c r="A36" s="4"/>
      <c r="B36" s="5"/>
    </row>
    <row r="37" spans="1:2" x14ac:dyDescent="0.3">
      <c r="A37" s="4">
        <v>20</v>
      </c>
      <c r="B37" s="5" t="s">
        <v>1</v>
      </c>
    </row>
    <row r="38" spans="1:2" x14ac:dyDescent="0.3">
      <c r="A38" s="4">
        <v>21</v>
      </c>
      <c r="B38" s="5" t="s">
        <v>4</v>
      </c>
    </row>
    <row r="39" spans="1:2" x14ac:dyDescent="0.3">
      <c r="A39" s="4">
        <v>22</v>
      </c>
      <c r="B39" s="5" t="s">
        <v>5</v>
      </c>
    </row>
    <row r="40" spans="1:2" x14ac:dyDescent="0.3">
      <c r="A40" s="4">
        <v>23</v>
      </c>
      <c r="B40" s="5" t="s">
        <v>6</v>
      </c>
    </row>
    <row r="41" spans="1:2" x14ac:dyDescent="0.3">
      <c r="A41" s="4">
        <v>24</v>
      </c>
      <c r="B41" s="5" t="s">
        <v>98</v>
      </c>
    </row>
    <row r="42" spans="1:2" x14ac:dyDescent="0.3">
      <c r="A42" s="4"/>
      <c r="B42" s="5"/>
    </row>
    <row r="43" spans="1:2" x14ac:dyDescent="0.3">
      <c r="A43" s="10"/>
      <c r="B43" s="11" t="s">
        <v>15</v>
      </c>
    </row>
    <row r="44" spans="1:2" x14ac:dyDescent="0.3">
      <c r="A44" s="4"/>
      <c r="B44" s="5"/>
    </row>
    <row r="45" spans="1:2" x14ac:dyDescent="0.3">
      <c r="A45" s="4">
        <v>25</v>
      </c>
      <c r="B45" s="5" t="s">
        <v>16</v>
      </c>
    </row>
    <row r="46" spans="1:2" x14ac:dyDescent="0.3">
      <c r="A46" s="4">
        <v>26</v>
      </c>
      <c r="B46" s="5" t="s">
        <v>17</v>
      </c>
    </row>
    <row r="47" spans="1:2" x14ac:dyDescent="0.3">
      <c r="A47" s="4">
        <v>27</v>
      </c>
      <c r="B47" s="5" t="s">
        <v>18</v>
      </c>
    </row>
    <row r="48" spans="1:2" x14ac:dyDescent="0.3">
      <c r="A48" s="4">
        <v>28</v>
      </c>
      <c r="B48" s="5" t="s">
        <v>19</v>
      </c>
    </row>
    <row r="49" spans="1:2" x14ac:dyDescent="0.3">
      <c r="A49" s="4"/>
      <c r="B49" s="5"/>
    </row>
    <row r="50" spans="1:2" x14ac:dyDescent="0.3">
      <c r="A50" s="10"/>
      <c r="B50" s="11" t="s">
        <v>20</v>
      </c>
    </row>
    <row r="51" spans="1:2" x14ac:dyDescent="0.3">
      <c r="A51" s="4"/>
      <c r="B51" s="5"/>
    </row>
    <row r="52" spans="1:2" x14ac:dyDescent="0.3">
      <c r="A52" s="4">
        <v>29</v>
      </c>
      <c r="B52" s="5" t="s">
        <v>21</v>
      </c>
    </row>
    <row r="53" spans="1:2" x14ac:dyDescent="0.3">
      <c r="A53" s="4"/>
      <c r="B53" s="5"/>
    </row>
    <row r="54" spans="1:2" x14ac:dyDescent="0.3">
      <c r="A54" s="10"/>
      <c r="B54" s="11" t="s">
        <v>22</v>
      </c>
    </row>
    <row r="55" spans="1:2" x14ac:dyDescent="0.3">
      <c r="A55" s="4"/>
      <c r="B55" s="5"/>
    </row>
    <row r="56" spans="1:2" x14ac:dyDescent="0.3">
      <c r="A56" s="4">
        <v>30</v>
      </c>
      <c r="B56" s="5" t="s">
        <v>23</v>
      </c>
    </row>
    <row r="57" spans="1:2" x14ac:dyDescent="0.3">
      <c r="A57" s="4">
        <v>31</v>
      </c>
      <c r="B57" s="5" t="s">
        <v>24</v>
      </c>
    </row>
    <row r="58" spans="1:2" x14ac:dyDescent="0.3">
      <c r="A58" s="4"/>
      <c r="B58" s="5"/>
    </row>
    <row r="59" spans="1:2" x14ac:dyDescent="0.3">
      <c r="A59" s="10"/>
      <c r="B59" s="11" t="s">
        <v>25</v>
      </c>
    </row>
    <row r="60" spans="1:2" x14ac:dyDescent="0.3">
      <c r="A60" s="4"/>
      <c r="B60" s="5"/>
    </row>
    <row r="61" spans="1:2" x14ac:dyDescent="0.3">
      <c r="A61" s="4">
        <v>32</v>
      </c>
      <c r="B61" s="5" t="s">
        <v>26</v>
      </c>
    </row>
    <row r="62" spans="1:2" x14ac:dyDescent="0.3">
      <c r="A62" s="4"/>
      <c r="B62" s="5"/>
    </row>
    <row r="63" spans="1:2" x14ac:dyDescent="0.3">
      <c r="A63" s="10"/>
      <c r="B63" s="11" t="s">
        <v>27</v>
      </c>
    </row>
    <row r="64" spans="1:2" x14ac:dyDescent="0.3">
      <c r="A64" s="4"/>
      <c r="B64" s="5"/>
    </row>
    <row r="65" spans="1:2" x14ac:dyDescent="0.3">
      <c r="A65" s="4">
        <v>33</v>
      </c>
      <c r="B65" s="5" t="s">
        <v>28</v>
      </c>
    </row>
    <row r="66" spans="1:2" x14ac:dyDescent="0.3">
      <c r="A66" s="4">
        <v>34</v>
      </c>
      <c r="B66" s="5" t="s">
        <v>29</v>
      </c>
    </row>
    <row r="67" spans="1:2" x14ac:dyDescent="0.3">
      <c r="A67" s="4">
        <v>35</v>
      </c>
      <c r="B67" s="5" t="s">
        <v>30</v>
      </c>
    </row>
    <row r="68" spans="1:2" x14ac:dyDescent="0.3">
      <c r="A68" s="4"/>
      <c r="B68" s="5"/>
    </row>
    <row r="69" spans="1:2" x14ac:dyDescent="0.3">
      <c r="A69" s="10"/>
      <c r="B69" s="11" t="s">
        <v>31</v>
      </c>
    </row>
    <row r="70" spans="1:2" x14ac:dyDescent="0.3">
      <c r="A70" s="4"/>
      <c r="B70" s="5"/>
    </row>
    <row r="71" spans="1:2" x14ac:dyDescent="0.3">
      <c r="A71" s="4">
        <v>36</v>
      </c>
      <c r="B71" s="5" t="s">
        <v>33</v>
      </c>
    </row>
    <row r="72" spans="1:2" x14ac:dyDescent="0.3">
      <c r="A72" s="4">
        <v>37</v>
      </c>
      <c r="B72" s="5" t="s">
        <v>34</v>
      </c>
    </row>
    <row r="73" spans="1:2" x14ac:dyDescent="0.3">
      <c r="A73" s="4">
        <v>38</v>
      </c>
      <c r="B73" s="5" t="s">
        <v>35</v>
      </c>
    </row>
    <row r="74" spans="1:2" x14ac:dyDescent="0.3">
      <c r="A74" s="4">
        <v>38</v>
      </c>
      <c r="B74" s="5" t="s">
        <v>36</v>
      </c>
    </row>
    <row r="75" spans="1:2" x14ac:dyDescent="0.3">
      <c r="A75" s="4">
        <v>40</v>
      </c>
      <c r="B75" s="5" t="s">
        <v>37</v>
      </c>
    </row>
    <row r="76" spans="1:2" x14ac:dyDescent="0.3">
      <c r="A76" s="4"/>
      <c r="B76" s="5" t="s">
        <v>38</v>
      </c>
    </row>
    <row r="77" spans="1:2" x14ac:dyDescent="0.3">
      <c r="A77" s="4"/>
      <c r="B77" s="5"/>
    </row>
    <row r="78" spans="1:2" x14ac:dyDescent="0.3">
      <c r="A78" s="10"/>
      <c r="B78" s="11" t="s">
        <v>39</v>
      </c>
    </row>
    <row r="79" spans="1:2" x14ac:dyDescent="0.3">
      <c r="A79" s="4"/>
      <c r="B79" s="5"/>
    </row>
    <row r="80" spans="1:2" x14ac:dyDescent="0.3">
      <c r="A80" s="4">
        <v>41</v>
      </c>
      <c r="B80" s="22" t="s">
        <v>40</v>
      </c>
    </row>
    <row r="81" spans="1:2" x14ac:dyDescent="0.3">
      <c r="A81" s="4">
        <v>42</v>
      </c>
      <c r="B81" s="22" t="s">
        <v>41</v>
      </c>
    </row>
    <row r="82" spans="1:2" x14ac:dyDescent="0.3">
      <c r="A82" s="4">
        <v>43</v>
      </c>
      <c r="B82" s="22" t="s">
        <v>42</v>
      </c>
    </row>
    <row r="83" spans="1:2" x14ac:dyDescent="0.3">
      <c r="A83" s="4"/>
      <c r="B83" s="5"/>
    </row>
    <row r="84" spans="1:2" x14ac:dyDescent="0.3">
      <c r="A84" s="10"/>
      <c r="B84" s="11" t="s">
        <v>43</v>
      </c>
    </row>
    <row r="85" spans="1:2" x14ac:dyDescent="0.3">
      <c r="A85" s="4"/>
      <c r="B85" s="5"/>
    </row>
    <row r="86" spans="1:2" x14ac:dyDescent="0.3">
      <c r="A86" s="4">
        <v>44</v>
      </c>
      <c r="B86" s="5" t="s">
        <v>9</v>
      </c>
    </row>
    <row r="87" spans="1:2" x14ac:dyDescent="0.3">
      <c r="A87" s="4">
        <v>45</v>
      </c>
      <c r="B87" s="22" t="s">
        <v>44</v>
      </c>
    </row>
    <row r="88" spans="1:2" x14ac:dyDescent="0.3">
      <c r="A88" s="4">
        <v>46</v>
      </c>
      <c r="B88" s="22" t="s">
        <v>45</v>
      </c>
    </row>
    <row r="89" spans="1:2" x14ac:dyDescent="0.3">
      <c r="A89" s="4">
        <v>47</v>
      </c>
      <c r="B89" s="5" t="s">
        <v>46</v>
      </c>
    </row>
    <row r="90" spans="1:2" x14ac:dyDescent="0.3">
      <c r="A90" s="4"/>
      <c r="B90" s="5"/>
    </row>
    <row r="91" spans="1:2" x14ac:dyDescent="0.3">
      <c r="A91" s="10"/>
      <c r="B91" s="11" t="s">
        <v>47</v>
      </c>
    </row>
    <row r="92" spans="1:2" x14ac:dyDescent="0.3">
      <c r="A92" s="13"/>
      <c r="B92" s="14"/>
    </row>
    <row r="93" spans="1:2" x14ac:dyDescent="0.3">
      <c r="A93" s="13">
        <v>48</v>
      </c>
      <c r="B93" s="16" t="s">
        <v>50</v>
      </c>
    </row>
    <row r="94" spans="1:2" x14ac:dyDescent="0.3">
      <c r="A94" s="4"/>
      <c r="B94" s="5"/>
    </row>
    <row r="95" spans="1:2" x14ac:dyDescent="0.3">
      <c r="A95" s="10"/>
      <c r="B95" s="11" t="s">
        <v>48</v>
      </c>
    </row>
    <row r="96" spans="1:2" x14ac:dyDescent="0.3">
      <c r="A96" s="4"/>
      <c r="B96" s="5"/>
    </row>
    <row r="97" spans="1:2" x14ac:dyDescent="0.3">
      <c r="A97" s="4">
        <v>49</v>
      </c>
      <c r="B97" s="5" t="s">
        <v>45</v>
      </c>
    </row>
    <row r="98" spans="1:2" x14ac:dyDescent="0.3">
      <c r="A98" s="4">
        <v>50</v>
      </c>
      <c r="B98" s="5" t="s">
        <v>44</v>
      </c>
    </row>
    <row r="99" spans="1:2" x14ac:dyDescent="0.3">
      <c r="A99" s="4">
        <v>51</v>
      </c>
      <c r="B99" s="5" t="s">
        <v>9</v>
      </c>
    </row>
    <row r="100" spans="1:2" x14ac:dyDescent="0.3">
      <c r="A100" s="4"/>
      <c r="B100" s="5"/>
    </row>
  </sheetData>
  <sheetProtection password="C7C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devis</vt:lpstr>
      <vt:lpstr>Feuil3</vt:lpstr>
      <vt:lpstr>devis!Zone_d_impression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Barthelemy</dc:creator>
  <cp:lastModifiedBy>kevin Barthelemy</cp:lastModifiedBy>
  <cp:lastPrinted>2026-02-26T12:13:19Z</cp:lastPrinted>
  <dcterms:created xsi:type="dcterms:W3CDTF">2026-02-25T09:50:04Z</dcterms:created>
  <dcterms:modified xsi:type="dcterms:W3CDTF">2026-03-16T09:02:03Z</dcterms:modified>
</cp:coreProperties>
</file>